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14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К14!#REF!</definedName>
    <definedName name="_Par114" localSheetId="1">К14!#REF!</definedName>
    <definedName name="_Par115" localSheetId="1">К14!#REF!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К14!#REF!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К14!$A$3:$G$148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57" i="2"/>
  <c r="D56" i="2"/>
  <c r="D59" i="2" s="1"/>
  <c r="D51" i="2"/>
  <c r="D50" i="2"/>
  <c r="D46" i="2"/>
  <c r="D45" i="2"/>
  <c r="D38" i="2"/>
  <c r="D16" i="2"/>
  <c r="D22" i="2" s="1"/>
  <c r="D12" i="2"/>
  <c r="D11" i="2"/>
  <c r="D25" i="2" l="1"/>
  <c r="D41" i="2"/>
  <c r="D70" i="2"/>
  <c r="D60" i="2"/>
  <c r="D61" i="2" s="1"/>
  <c r="D90" i="2"/>
  <c r="D91" i="2" s="1"/>
  <c r="D17" i="2"/>
  <c r="C145" i="1"/>
  <c r="D145" i="1"/>
  <c r="H141" i="1"/>
  <c r="G70" i="1"/>
  <c r="G146" i="1"/>
</calcChain>
</file>

<file path=xl/sharedStrings.xml><?xml version="1.0" encoding="utf-8"?>
<sst xmlns="http://schemas.openxmlformats.org/spreadsheetml/2006/main" count="413" uniqueCount="212">
  <si>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</si>
  <si>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</si>
  <si>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</si>
  <si>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</si>
  <si>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</si>
  <si>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</si>
  <si>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</si>
  <si>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</si>
  <si>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</si>
  <si>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</si>
  <si>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</si>
  <si>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</si>
  <si>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</si>
  <si>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</si>
  <si>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</si>
  <si>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</si>
  <si>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</si>
  <si>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</si>
  <si>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</si>
  <si>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14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</si>
  <si>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</si>
  <si>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</si>
  <si>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</si>
  <si>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</si>
  <si>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</si>
  <si>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28.12.2017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</si>
  <si>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</si>
  <si>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</si>
  <si>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</si>
  <si>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</si>
  <si>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</si>
  <si>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</si>
  <si>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</si>
  <si>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</si>
  <si>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</si>
  <si>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</si>
  <si>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</si>
  <si>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</si>
  <si>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</si>
  <si>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</si>
  <si>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</si>
  <si>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</si>
  <si>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</si>
  <si>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</si>
  <si>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</si>
  <si>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</si>
  <si>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</si>
  <si>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</si>
  <si>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</si>
  <si>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</si>
  <si>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</si>
  <si>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</si>
  <si>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</si>
  <si>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</si>
  <si>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</si>
  <si>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</si>
  <si>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</si>
  <si>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</si>
  <si>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</si>
  <si>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</si>
  <si>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</si>
  <si>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</si>
  <si>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</si>
  <si>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</si>
  <si>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</si>
  <si>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</si>
  <si>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</si>
  <si>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</si>
  <si>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</si>
  <si>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</si>
  <si>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</si>
  <si>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>м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</si>
  <si>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</si>
  <si>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</si>
  <si>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</si>
  <si>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</si>
  <si>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</si>
  <si>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</si>
  <si>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</si>
  <si>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</si>
  <si>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</si>
  <si>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</si>
  <si>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</si>
  <si>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</si>
  <si>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</si>
  <si>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</si>
  <si>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</si>
  <si>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</si>
  <si>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</si>
  <si>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</si>
  <si>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</si>
  <si>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</si>
  <si>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</si>
  <si>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</si>
  <si>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</si>
  <si>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</si>
  <si>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</si>
  <si>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</si>
  <si>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</si>
  <si>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</si>
  <si>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</si>
  <si>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</si>
  <si>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</si>
  <si>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</si>
  <si>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</si>
  <si>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</si>
  <si>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</si>
  <si>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</si>
  <si>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</si>
  <si>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</si>
  <si>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</si>
  <si>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</si>
  <si>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</si>
  <si>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</si>
  <si>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</si>
  <si>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</si>
  <si>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</si>
  <si>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</si>
  <si>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</si>
  <si>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</si>
  <si>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</si>
  <si>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</si>
  <si>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</si>
  <si>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</si>
  <si>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Очистка чердачного помещения от снега</t>
  </si>
  <si>
    <t>Установка  пружины</t>
  </si>
  <si>
    <t>шт.</t>
  </si>
  <si>
    <t>Спиливание деревьев</t>
  </si>
  <si>
    <t>дер.</t>
  </si>
  <si>
    <t>Поверка приборов учета горячей воды с заменой неисправных средств измерений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</si>
  <si>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</si>
  <si>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</si>
  <si>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</si>
  <si>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</si>
  <si>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</si>
  <si>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</si>
  <si>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Очистка приямков</t>
  </si>
  <si>
    <t>Погрузка мусора на автотранспорт вручную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</si>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</sst>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_ ;\-#,##0.00\ "/>
    <numFmt numFmtId="168" formatCode="#,##0.00&quot;р.&quot;"/>
    <numFmt numFmtId="169" formatCode="\$#.00"/>
    <numFmt numFmtId="170" formatCode="#."/>
    <numFmt numFmtId="171" formatCode="%#.00"/>
    <numFmt numFmtId="172" formatCode="#\,##0.00"/>
    <numFmt numFmtId="173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9" fontId="27" fillId="0" borderId="0">
      <protection locked="0"/>
    </xf>
    <xf numFmtId="170" fontId="27" fillId="0" borderId="5">
      <protection locked="0"/>
    </xf>
    <xf numFmtId="169" fontId="28" fillId="0" borderId="0">
      <protection locked="0"/>
    </xf>
    <xf numFmtId="170" fontId="28" fillId="0" borderId="6">
      <protection locked="0"/>
    </xf>
    <xf numFmtId="171" fontId="27" fillId="0" borderId="0">
      <protection locked="0"/>
    </xf>
    <xf numFmtId="172" fontId="27" fillId="0" borderId="0">
      <protection locked="0"/>
    </xf>
    <xf numFmtId="171" fontId="28" fillId="0" borderId="0">
      <protection locked="0"/>
    </xf>
    <xf numFmtId="172" fontId="28" fillId="0" borderId="0">
      <protection locked="0"/>
    </xf>
    <xf numFmtId="173" fontId="27" fillId="0" borderId="0">
      <protection locked="0"/>
    </xf>
    <xf numFmtId="170" fontId="29" fillId="0" borderId="0">
      <protection locked="0"/>
    </xf>
    <xf numFmtId="170" fontId="29" fillId="0" borderId="0">
      <protection locked="0"/>
    </xf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2" fillId="0" borderId="0" applyNumberFormat="0" applyFill="0" applyBorder="0" applyProtection="0">
      <alignment horizontal="left" vertical="top" wrapText="1"/>
    </xf>
    <xf numFmtId="0" fontId="33" fillId="18" borderId="0" applyNumberFormat="0" applyBorder="0" applyProtection="0">
      <alignment horizontal="left" vertical="top" wrapText="1"/>
    </xf>
    <xf numFmtId="0" fontId="33" fillId="19" borderId="0" applyNumberFormat="0" applyBorder="0" applyProtection="0">
      <alignment horizontal="left" vertical="top" wrapText="1"/>
    </xf>
    <xf numFmtId="0" fontId="32" fillId="20" borderId="0" applyNumberFormat="0" applyBorder="0" applyProtection="0">
      <alignment horizontal="left" vertical="top" wrapText="1"/>
    </xf>
    <xf numFmtId="0" fontId="34" fillId="21" borderId="0" applyNumberFormat="0" applyBorder="0" applyProtection="0">
      <alignment horizontal="left" vertical="top" wrapText="1"/>
    </xf>
    <xf numFmtId="0" fontId="35" fillId="22" borderId="0" applyNumberFormat="0" applyBorder="0" applyProtection="0">
      <alignment horizontal="left" vertical="top" wrapText="1"/>
    </xf>
    <xf numFmtId="0" fontId="15" fillId="0" borderId="0"/>
    <xf numFmtId="0" fontId="36" fillId="0" borderId="0" applyNumberFormat="0" applyFill="0" applyBorder="0" applyProtection="0">
      <alignment horizontal="left" vertical="top" wrapText="1"/>
    </xf>
    <xf numFmtId="0" fontId="37" fillId="23" borderId="0" applyNumberFormat="0" applyBorder="0" applyProtection="0">
      <alignment horizontal="left" vertical="top" wrapText="1"/>
    </xf>
    <xf numFmtId="0" fontId="38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24" borderId="0" applyNumberFormat="0" applyBorder="0" applyProtection="0">
      <alignment horizontal="left" vertical="top" wrapText="1"/>
    </xf>
    <xf numFmtId="0" fontId="42" fillId="24" borderId="7" applyNumberFormat="0" applyProtection="0">
      <alignment horizontal="left" vertical="top" wrapText="1"/>
    </xf>
    <xf numFmtId="0" fontId="43" fillId="0" borderId="0">
      <alignment horizontal="left" vertical="top"/>
    </xf>
    <xf numFmtId="0" fontId="43" fillId="0" borderId="0">
      <alignment horizontal="left" vertical="top"/>
    </xf>
    <xf numFmtId="0" fontId="43" fillId="0" borderId="0">
      <alignment horizontal="center" vertical="top"/>
    </xf>
    <xf numFmtId="0" fontId="40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34" fillId="0" borderId="0" applyNumberFormat="0" applyFill="0" applyBorder="0" applyProtection="0">
      <alignment horizontal="left" vertical="top" wrapText="1"/>
    </xf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8" borderId="0" applyNumberFormat="0" applyBorder="0" applyAlignment="0" applyProtection="0"/>
    <xf numFmtId="0" fontId="44" fillId="9" borderId="7" applyNumberFormat="0" applyAlignment="0" applyProtection="0"/>
    <xf numFmtId="0" fontId="45" fillId="29" borderId="8" applyNumberFormat="0" applyAlignment="0" applyProtection="0"/>
    <xf numFmtId="0" fontId="46" fillId="29" borderId="7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9" applyNumberFormat="0" applyFill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2" applyNumberFormat="0" applyFill="0" applyAlignment="0" applyProtection="0"/>
    <xf numFmtId="0" fontId="52" fillId="30" borderId="13" applyNumberFormat="0" applyAlignment="0" applyProtection="0"/>
    <xf numFmtId="0" fontId="53" fillId="0" borderId="0" applyNumberFormat="0" applyFill="0" applyBorder="0" applyAlignment="0" applyProtection="0"/>
    <xf numFmtId="0" fontId="54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5" fillId="0" borderId="0"/>
    <xf numFmtId="0" fontId="5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0" fillId="0" borderId="0">
      <alignment horizontal="left" vertical="top" wrapText="1"/>
    </xf>
    <xf numFmtId="0" fontId="57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59" fillId="0" borderId="15" applyNumberFormat="0" applyFill="0" applyAlignment="0" applyProtection="0"/>
    <xf numFmtId="0" fontId="60" fillId="0" borderId="0"/>
    <xf numFmtId="0" fontId="61" fillId="0" borderId="0" applyNumberFormat="0" applyFill="0" applyBorder="0" applyAlignment="0" applyProtection="0"/>
    <xf numFmtId="43" fontId="62" fillId="0" borderId="0" applyFont="0" applyFill="0" applyBorder="0" applyAlignment="0" applyProtection="0"/>
    <xf numFmtId="0" fontId="63" fillId="6" borderId="0" applyNumberFormat="0" applyBorder="0" applyAlignment="0" applyProtection="0"/>
  </cellStyleXfs>
  <cellXfs count="140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/>
    <xf numFmtId="49" fontId="21" fillId="0" borderId="1" xfId="1" applyNumberFormat="1" applyFont="1" applyFill="1" applyBorder="1" applyAlignment="1">
      <alignment horizontal="left" vertical="center"/>
    </xf>
    <xf numFmtId="166" fontId="2" fillId="0" borderId="0" xfId="1" applyNumberFormat="1" applyFont="1"/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167" fontId="26" fillId="0" borderId="0" xfId="1" applyNumberFormat="1" applyFont="1"/>
    <xf numFmtId="4" fontId="26" fillId="0" borderId="0" xfId="1" applyNumberFormat="1" applyFont="1"/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0" fontId="2" fillId="0" borderId="0" xfId="1" applyFont="1" applyFill="1" applyBorder="1"/>
    <xf numFmtId="168" fontId="20" fillId="0" borderId="0" xfId="0" applyNumberFormat="1" applyFont="1" applyFill="1" applyAlignment="1">
      <alignment horizontal="right" vertical="center"/>
    </xf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64" fillId="0" borderId="0" xfId="1" applyFont="1" applyFill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65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8" fontId="67" fillId="0" borderId="0" xfId="80" applyNumberFormat="1" applyFont="1" applyFill="1" applyBorder="1" applyAlignment="1">
      <alignment horizontal="right" vertical="center"/>
    </xf>
    <xf numFmtId="0" fontId="66" fillId="0" borderId="0" xfId="80" applyFont="1" applyFill="1"/>
    <xf numFmtId="0" fontId="18" fillId="0" borderId="16" xfId="80" applyFont="1" applyFill="1" applyBorder="1" applyAlignment="1">
      <alignment horizontal="center" vertical="center"/>
    </xf>
    <xf numFmtId="0" fontId="67" fillId="0" borderId="1" xfId="80" applyFont="1" applyFill="1" applyBorder="1" applyAlignment="1">
      <alignment horizontal="center" vertical="center" wrapText="1"/>
    </xf>
    <xf numFmtId="0" fontId="67" fillId="0" borderId="1" xfId="80" applyFont="1" applyFill="1" applyBorder="1" applyAlignment="1">
      <alignment vertical="center" wrapText="1"/>
    </xf>
    <xf numFmtId="0" fontId="66" fillId="0" borderId="1" xfId="80" applyFont="1" applyFill="1" applyBorder="1" applyAlignment="1">
      <alignment horizontal="center"/>
    </xf>
    <xf numFmtId="14" fontId="68" fillId="0" borderId="1" xfId="80" applyNumberFormat="1" applyFont="1" applyFill="1" applyBorder="1" applyAlignment="1">
      <alignment horizontal="center"/>
    </xf>
    <xf numFmtId="0" fontId="66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 applyAlignment="1">
      <alignment vertical="top" wrapText="1"/>
    </xf>
    <xf numFmtId="0" fontId="67" fillId="0" borderId="1" xfId="80" applyFont="1" applyFill="1" applyBorder="1" applyAlignment="1">
      <alignment horizontal="justify" vertical="center" wrapText="1"/>
    </xf>
    <xf numFmtId="49" fontId="67" fillId="0" borderId="1" xfId="80" applyNumberFormat="1" applyFont="1" applyFill="1" applyBorder="1" applyAlignment="1">
      <alignment horizontal="justify" vertical="center" wrapText="1"/>
    </xf>
    <xf numFmtId="0" fontId="67" fillId="0" borderId="2" xfId="80" applyFont="1" applyFill="1" applyBorder="1" applyAlignment="1">
      <alignment horizontal="left" vertical="center" wrapText="1"/>
    </xf>
    <xf numFmtId="0" fontId="67" fillId="0" borderId="3" xfId="80" applyFont="1" applyFill="1" applyBorder="1" applyAlignment="1">
      <alignment horizontal="left" vertical="center" wrapText="1"/>
    </xf>
    <xf numFmtId="0" fontId="67" fillId="0" borderId="4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8" fontId="67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J8" sqref="J8"/>
    </sheetView>
  </sheetViews>
  <sheetFormatPr defaultRowHeight="15" x14ac:dyDescent="0.25"/>
  <cols>
    <col min="1" max="1" width="4.28515625" style="139" customWidth="1"/>
    <col min="2" max="2" width="62.28515625" style="115" customWidth="1"/>
    <col min="3" max="3" width="10.85546875" style="115" customWidth="1"/>
    <col min="4" max="4" width="18.42578125" style="139" customWidth="1"/>
    <col min="5" max="16384" width="9.140625" style="115"/>
  </cols>
  <sheetData>
    <row r="1" spans="1:4" ht="19.5" x14ac:dyDescent="0.25">
      <c r="A1" s="112" t="s">
        <v>139</v>
      </c>
      <c r="B1" s="112"/>
      <c r="C1" s="112"/>
      <c r="D1" s="112"/>
    </row>
    <row r="2" spans="1:4" x14ac:dyDescent="0.25">
      <c r="A2" s="113" t="s">
        <v>140</v>
      </c>
      <c r="B2" s="113"/>
      <c r="C2" s="113"/>
      <c r="D2" s="113"/>
    </row>
    <row r="3" spans="1:4" x14ac:dyDescent="0.25">
      <c r="A3" s="116" t="s">
        <v>19</v>
      </c>
      <c r="B3" s="116"/>
      <c r="C3" s="116"/>
      <c r="D3" s="116"/>
    </row>
    <row r="4" spans="1:4" ht="25.5" x14ac:dyDescent="0.25">
      <c r="A4" s="117" t="s">
        <v>141</v>
      </c>
      <c r="B4" s="117" t="s">
        <v>142</v>
      </c>
      <c r="C4" s="117" t="s">
        <v>143</v>
      </c>
      <c r="D4" s="117" t="s">
        <v>144</v>
      </c>
    </row>
    <row r="5" spans="1:4" x14ac:dyDescent="0.25">
      <c r="A5" s="118">
        <v>1</v>
      </c>
      <c r="B5" s="118" t="s">
        <v>145</v>
      </c>
      <c r="C5" s="119" t="s">
        <v>146</v>
      </c>
      <c r="D5" s="120" t="s">
        <v>147</v>
      </c>
    </row>
    <row r="6" spans="1:4" x14ac:dyDescent="0.25">
      <c r="A6" s="118">
        <v>2</v>
      </c>
      <c r="B6" s="118" t="s">
        <v>148</v>
      </c>
      <c r="C6" s="121"/>
      <c r="D6" s="122" t="s">
        <v>149</v>
      </c>
    </row>
    <row r="7" spans="1:4" x14ac:dyDescent="0.25">
      <c r="A7" s="118">
        <v>3</v>
      </c>
      <c r="B7" s="118" t="s">
        <v>150</v>
      </c>
      <c r="C7" s="121"/>
      <c r="D7" s="122" t="s">
        <v>151</v>
      </c>
    </row>
    <row r="8" spans="1:4" ht="27.75" customHeight="1" x14ac:dyDescent="0.25">
      <c r="A8" s="123" t="s">
        <v>152</v>
      </c>
      <c r="B8" s="123"/>
      <c r="C8" s="123"/>
      <c r="D8" s="123"/>
    </row>
    <row r="9" spans="1:4" x14ac:dyDescent="0.25">
      <c r="A9" s="124">
        <v>4</v>
      </c>
      <c r="B9" s="118" t="s">
        <v>153</v>
      </c>
      <c r="C9" s="117" t="s">
        <v>154</v>
      </c>
      <c r="D9" s="125">
        <v>0</v>
      </c>
    </row>
    <row r="10" spans="1:4" x14ac:dyDescent="0.25">
      <c r="A10" s="124">
        <v>5</v>
      </c>
      <c r="B10" s="118" t="s">
        <v>155</v>
      </c>
      <c r="C10" s="117" t="s">
        <v>154</v>
      </c>
      <c r="D10" s="125" t="s">
        <v>156</v>
      </c>
    </row>
    <row r="11" spans="1:4" x14ac:dyDescent="0.25">
      <c r="A11" s="124">
        <v>6</v>
      </c>
      <c r="B11" s="118" t="s">
        <v>157</v>
      </c>
      <c r="C11" s="117" t="s">
        <v>154</v>
      </c>
      <c r="D11" s="125">
        <f>31667.1</f>
        <v>31667.1</v>
      </c>
    </row>
    <row r="12" spans="1:4" ht="15.75" customHeight="1" x14ac:dyDescent="0.25">
      <c r="A12" s="124">
        <v>7</v>
      </c>
      <c r="B12" s="126" t="s">
        <v>158</v>
      </c>
      <c r="C12" s="117" t="s">
        <v>154</v>
      </c>
      <c r="D12" s="125">
        <f>D13+D14</f>
        <v>153929.16</v>
      </c>
    </row>
    <row r="13" spans="1:4" x14ac:dyDescent="0.25">
      <c r="A13" s="124">
        <v>8</v>
      </c>
      <c r="B13" s="127" t="s">
        <v>159</v>
      </c>
      <c r="C13" s="117" t="s">
        <v>154</v>
      </c>
      <c r="D13" s="125">
        <v>153929.16</v>
      </c>
    </row>
    <row r="14" spans="1:4" x14ac:dyDescent="0.25">
      <c r="A14" s="124">
        <v>9</v>
      </c>
      <c r="B14" s="127" t="s">
        <v>160</v>
      </c>
      <c r="C14" s="117" t="s">
        <v>154</v>
      </c>
      <c r="D14" s="125"/>
    </row>
    <row r="15" spans="1:4" x14ac:dyDescent="0.25">
      <c r="A15" s="124">
        <v>10</v>
      </c>
      <c r="B15" s="127" t="s">
        <v>161</v>
      </c>
      <c r="C15" s="117" t="s">
        <v>154</v>
      </c>
      <c r="D15" s="125" t="s">
        <v>156</v>
      </c>
    </row>
    <row r="16" spans="1:4" x14ac:dyDescent="0.25">
      <c r="A16" s="124">
        <v>11</v>
      </c>
      <c r="B16" s="118" t="s">
        <v>162</v>
      </c>
      <c r="C16" s="117" t="s">
        <v>154</v>
      </c>
      <c r="D16" s="125">
        <f>108020.27</f>
        <v>108020.27</v>
      </c>
    </row>
    <row r="17" spans="1:4" x14ac:dyDescent="0.25">
      <c r="A17" s="124">
        <v>12</v>
      </c>
      <c r="B17" s="128" t="s">
        <v>163</v>
      </c>
      <c r="C17" s="117" t="s">
        <v>154</v>
      </c>
      <c r="D17" s="125">
        <f>D16</f>
        <v>108020.27</v>
      </c>
    </row>
    <row r="18" spans="1:4" x14ac:dyDescent="0.25">
      <c r="A18" s="124">
        <v>13</v>
      </c>
      <c r="B18" s="127" t="s">
        <v>164</v>
      </c>
      <c r="C18" s="117" t="s">
        <v>154</v>
      </c>
      <c r="D18" s="125" t="s">
        <v>156</v>
      </c>
    </row>
    <row r="19" spans="1:4" x14ac:dyDescent="0.25">
      <c r="A19" s="124">
        <v>14</v>
      </c>
      <c r="B19" s="127" t="s">
        <v>165</v>
      </c>
      <c r="C19" s="117" t="s">
        <v>154</v>
      </c>
      <c r="D19" s="125" t="s">
        <v>156</v>
      </c>
    </row>
    <row r="20" spans="1:4" x14ac:dyDescent="0.25">
      <c r="A20" s="124">
        <v>15</v>
      </c>
      <c r="B20" s="127" t="s">
        <v>166</v>
      </c>
      <c r="C20" s="117" t="s">
        <v>154</v>
      </c>
      <c r="D20" s="125" t="s">
        <v>156</v>
      </c>
    </row>
    <row r="21" spans="1:4" x14ac:dyDescent="0.25">
      <c r="A21" s="124">
        <v>16</v>
      </c>
      <c r="B21" s="127" t="s">
        <v>167</v>
      </c>
      <c r="C21" s="117" t="s">
        <v>154</v>
      </c>
      <c r="D21" s="125" t="s">
        <v>156</v>
      </c>
    </row>
    <row r="22" spans="1:4" x14ac:dyDescent="0.25">
      <c r="A22" s="124">
        <v>17</v>
      </c>
      <c r="B22" s="118" t="s">
        <v>168</v>
      </c>
      <c r="C22" s="117" t="s">
        <v>154</v>
      </c>
      <c r="D22" s="125">
        <f>D16</f>
        <v>108020.27</v>
      </c>
    </row>
    <row r="23" spans="1:4" x14ac:dyDescent="0.25">
      <c r="A23" s="124">
        <v>18</v>
      </c>
      <c r="B23" s="118" t="s">
        <v>169</v>
      </c>
      <c r="C23" s="117" t="s">
        <v>154</v>
      </c>
      <c r="D23" s="125"/>
    </row>
    <row r="24" spans="1:4" x14ac:dyDescent="0.25">
      <c r="A24" s="124">
        <v>19</v>
      </c>
      <c r="B24" s="118" t="s">
        <v>170</v>
      </c>
      <c r="C24" s="117" t="s">
        <v>154</v>
      </c>
      <c r="D24" s="125">
        <v>0</v>
      </c>
    </row>
    <row r="25" spans="1:4" x14ac:dyDescent="0.25">
      <c r="A25" s="124">
        <v>20</v>
      </c>
      <c r="B25" s="118" t="s">
        <v>171</v>
      </c>
      <c r="C25" s="117" t="s">
        <v>154</v>
      </c>
      <c r="D25" s="125">
        <f>D11+D12-D16+D9-D23</f>
        <v>77575.990000000005</v>
      </c>
    </row>
    <row r="26" spans="1:4" ht="27.75" customHeight="1" x14ac:dyDescent="0.25">
      <c r="A26" s="123" t="s">
        <v>172</v>
      </c>
      <c r="B26" s="123"/>
      <c r="C26" s="123"/>
      <c r="D26" s="123"/>
    </row>
    <row r="27" spans="1:4" x14ac:dyDescent="0.25">
      <c r="A27" s="124">
        <v>21</v>
      </c>
      <c r="B27" s="129" t="s">
        <v>173</v>
      </c>
      <c r="C27" s="130"/>
      <c r="D27" s="131"/>
    </row>
    <row r="28" spans="1:4" x14ac:dyDescent="0.25">
      <c r="A28" s="124">
        <v>22</v>
      </c>
      <c r="B28" s="118" t="s">
        <v>174</v>
      </c>
      <c r="C28" s="117" t="s">
        <v>154</v>
      </c>
      <c r="D28" s="125">
        <v>155273.454</v>
      </c>
    </row>
    <row r="29" spans="1:4" x14ac:dyDescent="0.25">
      <c r="A29" s="124">
        <v>23</v>
      </c>
      <c r="B29" s="118" t="s">
        <v>175</v>
      </c>
      <c r="C29" s="119" t="s">
        <v>176</v>
      </c>
      <c r="D29" s="117" t="s">
        <v>138</v>
      </c>
    </row>
    <row r="30" spans="1:4" x14ac:dyDescent="0.25">
      <c r="A30" s="123" t="s">
        <v>177</v>
      </c>
      <c r="B30" s="123"/>
      <c r="C30" s="123"/>
      <c r="D30" s="123"/>
    </row>
    <row r="31" spans="1:4" x14ac:dyDescent="0.25">
      <c r="A31" s="124">
        <v>24</v>
      </c>
      <c r="B31" s="118" t="s">
        <v>178</v>
      </c>
      <c r="C31" s="117" t="s">
        <v>179</v>
      </c>
      <c r="D31" s="132">
        <v>0</v>
      </c>
    </row>
    <row r="32" spans="1:4" x14ac:dyDescent="0.25">
      <c r="A32" s="124">
        <v>25</v>
      </c>
      <c r="B32" s="118" t="s">
        <v>180</v>
      </c>
      <c r="C32" s="117" t="s">
        <v>179</v>
      </c>
      <c r="D32" s="132">
        <v>0</v>
      </c>
    </row>
    <row r="33" spans="1:4" x14ac:dyDescent="0.25">
      <c r="A33" s="124">
        <v>26</v>
      </c>
      <c r="B33" s="118" t="s">
        <v>181</v>
      </c>
      <c r="C33" s="117" t="s">
        <v>179</v>
      </c>
      <c r="D33" s="132">
        <v>0</v>
      </c>
    </row>
    <row r="34" spans="1:4" x14ac:dyDescent="0.25">
      <c r="A34" s="124">
        <v>27</v>
      </c>
      <c r="B34" s="118" t="s">
        <v>182</v>
      </c>
      <c r="C34" s="117" t="s">
        <v>154</v>
      </c>
      <c r="D34" s="125">
        <v>0</v>
      </c>
    </row>
    <row r="35" spans="1:4" x14ac:dyDescent="0.25">
      <c r="A35" s="123" t="s">
        <v>183</v>
      </c>
      <c r="B35" s="123"/>
      <c r="C35" s="123"/>
      <c r="D35" s="123"/>
    </row>
    <row r="36" spans="1:4" x14ac:dyDescent="0.25">
      <c r="A36" s="124">
        <v>28</v>
      </c>
      <c r="B36" s="118" t="s">
        <v>153</v>
      </c>
      <c r="C36" s="117" t="s">
        <v>154</v>
      </c>
      <c r="D36" s="125">
        <v>0</v>
      </c>
    </row>
    <row r="37" spans="1:4" x14ac:dyDescent="0.25">
      <c r="A37" s="124">
        <v>29</v>
      </c>
      <c r="B37" s="118" t="s">
        <v>155</v>
      </c>
      <c r="C37" s="117" t="s">
        <v>154</v>
      </c>
      <c r="D37" s="125"/>
    </row>
    <row r="38" spans="1:4" ht="15.75" customHeight="1" x14ac:dyDescent="0.25">
      <c r="A38" s="124">
        <v>30</v>
      </c>
      <c r="B38" s="118" t="s">
        <v>157</v>
      </c>
      <c r="C38" s="117" t="s">
        <v>154</v>
      </c>
      <c r="D38" s="125">
        <f>66295.56-31667.1</f>
        <v>34628.46</v>
      </c>
    </row>
    <row r="39" spans="1:4" x14ac:dyDescent="0.25">
      <c r="A39" s="124">
        <v>31</v>
      </c>
      <c r="B39" s="118" t="s">
        <v>169</v>
      </c>
      <c r="C39" s="117" t="s">
        <v>154</v>
      </c>
      <c r="D39" s="125"/>
    </row>
    <row r="40" spans="1:4" x14ac:dyDescent="0.25">
      <c r="A40" s="124">
        <v>32</v>
      </c>
      <c r="B40" s="118" t="s">
        <v>170</v>
      </c>
      <c r="C40" s="117" t="s">
        <v>154</v>
      </c>
      <c r="D40" s="125"/>
    </row>
    <row r="41" spans="1:4" x14ac:dyDescent="0.25">
      <c r="A41" s="124">
        <v>33</v>
      </c>
      <c r="B41" s="118" t="s">
        <v>171</v>
      </c>
      <c r="C41" s="117" t="s">
        <v>154</v>
      </c>
      <c r="D41" s="125">
        <f>D48+D58+D68+D78+D88</f>
        <v>81858.37</v>
      </c>
    </row>
    <row r="42" spans="1:4" x14ac:dyDescent="0.25">
      <c r="A42" s="123" t="s">
        <v>184</v>
      </c>
      <c r="B42" s="123"/>
      <c r="C42" s="123"/>
      <c r="D42" s="123"/>
    </row>
    <row r="43" spans="1:4" x14ac:dyDescent="0.25">
      <c r="A43" s="124">
        <v>34</v>
      </c>
      <c r="B43" s="118" t="s">
        <v>185</v>
      </c>
      <c r="C43" s="117" t="s">
        <v>156</v>
      </c>
      <c r="D43" s="133" t="s">
        <v>186</v>
      </c>
    </row>
    <row r="44" spans="1:4" x14ac:dyDescent="0.25">
      <c r="A44" s="124">
        <v>35</v>
      </c>
      <c r="B44" s="118" t="s">
        <v>143</v>
      </c>
      <c r="C44" s="117" t="s">
        <v>156</v>
      </c>
      <c r="D44" s="122" t="s">
        <v>187</v>
      </c>
    </row>
    <row r="45" spans="1:4" x14ac:dyDescent="0.25">
      <c r="A45" s="124">
        <v>36</v>
      </c>
      <c r="B45" s="118" t="s">
        <v>188</v>
      </c>
      <c r="C45" s="117" t="s">
        <v>189</v>
      </c>
      <c r="D45" s="125">
        <f>53.96644-1.768184</f>
        <v>52.198256000000001</v>
      </c>
    </row>
    <row r="46" spans="1:4" x14ac:dyDescent="0.25">
      <c r="A46" s="124">
        <v>37</v>
      </c>
      <c r="B46" s="118" t="s">
        <v>190</v>
      </c>
      <c r="C46" s="117" t="s">
        <v>154</v>
      </c>
      <c r="D46" s="125">
        <f>136549.9-4931.12-1348.72</f>
        <v>130270.06</v>
      </c>
    </row>
    <row r="47" spans="1:4" x14ac:dyDescent="0.25">
      <c r="A47" s="124">
        <v>38</v>
      </c>
      <c r="B47" s="118" t="s">
        <v>191</v>
      </c>
      <c r="C47" s="117" t="s">
        <v>154</v>
      </c>
      <c r="D47" s="125">
        <v>118444.29</v>
      </c>
    </row>
    <row r="48" spans="1:4" x14ac:dyDescent="0.25">
      <c r="A48" s="124">
        <v>39</v>
      </c>
      <c r="B48" s="118" t="s">
        <v>192</v>
      </c>
      <c r="C48" s="117" t="s">
        <v>154</v>
      </c>
      <c r="D48" s="125">
        <v>30287</v>
      </c>
    </row>
    <row r="49" spans="1:4" x14ac:dyDescent="0.25">
      <c r="A49" s="124">
        <v>40</v>
      </c>
      <c r="B49" s="118" t="s">
        <v>193</v>
      </c>
      <c r="C49" s="117" t="s">
        <v>154</v>
      </c>
      <c r="D49" s="125">
        <v>136548.79999999999</v>
      </c>
    </row>
    <row r="50" spans="1:4" x14ac:dyDescent="0.25">
      <c r="A50" s="124">
        <v>41</v>
      </c>
      <c r="B50" s="118" t="s">
        <v>194</v>
      </c>
      <c r="C50" s="117" t="s">
        <v>154</v>
      </c>
      <c r="D50" s="125">
        <f>D49-D51</f>
        <v>106261.79999999999</v>
      </c>
    </row>
    <row r="51" spans="1:4" ht="15" customHeight="1" x14ac:dyDescent="0.25">
      <c r="A51" s="124">
        <v>42</v>
      </c>
      <c r="B51" s="126" t="s">
        <v>195</v>
      </c>
      <c r="C51" s="117" t="s">
        <v>154</v>
      </c>
      <c r="D51" s="125">
        <f>D48</f>
        <v>30287</v>
      </c>
    </row>
    <row r="52" spans="1:4" ht="15" customHeight="1" x14ac:dyDescent="0.25">
      <c r="A52" s="124">
        <v>43</v>
      </c>
      <c r="B52" s="126" t="s">
        <v>196</v>
      </c>
      <c r="C52" s="117" t="s">
        <v>154</v>
      </c>
      <c r="D52" s="125"/>
    </row>
    <row r="53" spans="1:4" ht="26.25" x14ac:dyDescent="0.25">
      <c r="A53" s="134">
        <v>44</v>
      </c>
      <c r="B53" s="126" t="s">
        <v>185</v>
      </c>
      <c r="C53" s="117" t="s">
        <v>156</v>
      </c>
      <c r="D53" s="133" t="s">
        <v>197</v>
      </c>
    </row>
    <row r="54" spans="1:4" x14ac:dyDescent="0.25">
      <c r="A54" s="124">
        <v>45</v>
      </c>
      <c r="B54" s="118" t="s">
        <v>143</v>
      </c>
      <c r="C54" s="117" t="s">
        <v>156</v>
      </c>
      <c r="D54" s="122" t="s">
        <v>198</v>
      </c>
    </row>
    <row r="55" spans="1:4" x14ac:dyDescent="0.25">
      <c r="A55" s="124">
        <v>46</v>
      </c>
      <c r="B55" s="118" t="s">
        <v>199</v>
      </c>
      <c r="C55" s="117" t="s">
        <v>189</v>
      </c>
      <c r="D55" s="125">
        <v>490.15165084659117</v>
      </c>
    </row>
    <row r="56" spans="1:4" x14ac:dyDescent="0.25">
      <c r="A56" s="124">
        <v>47</v>
      </c>
      <c r="B56" s="118" t="s">
        <v>200</v>
      </c>
      <c r="C56" s="117" t="s">
        <v>154</v>
      </c>
      <c r="D56" s="125">
        <f>6891.38+227.1</f>
        <v>7118.4800000000005</v>
      </c>
    </row>
    <row r="57" spans="1:4" x14ac:dyDescent="0.25">
      <c r="A57" s="124">
        <v>48</v>
      </c>
      <c r="B57" s="118" t="s">
        <v>191</v>
      </c>
      <c r="C57" s="117" t="s">
        <v>154</v>
      </c>
      <c r="D57" s="125">
        <f>4617.93+145.62</f>
        <v>4763.55</v>
      </c>
    </row>
    <row r="58" spans="1:4" x14ac:dyDescent="0.25">
      <c r="A58" s="124">
        <v>49</v>
      </c>
      <c r="B58" s="118" t="s">
        <v>192</v>
      </c>
      <c r="C58" s="117" t="s">
        <v>154</v>
      </c>
      <c r="D58" s="125">
        <f>3238.95+117.63</f>
        <v>3356.58</v>
      </c>
    </row>
    <row r="59" spans="1:4" x14ac:dyDescent="0.25">
      <c r="A59" s="124">
        <v>50</v>
      </c>
      <c r="B59" s="118" t="s">
        <v>193</v>
      </c>
      <c r="C59" s="117" t="s">
        <v>154</v>
      </c>
      <c r="D59" s="125">
        <f>D56</f>
        <v>7118.4800000000005</v>
      </c>
    </row>
    <row r="60" spans="1:4" x14ac:dyDescent="0.25">
      <c r="A60" s="124">
        <v>51</v>
      </c>
      <c r="B60" s="118" t="s">
        <v>194</v>
      </c>
      <c r="C60" s="117" t="s">
        <v>154</v>
      </c>
      <c r="D60" s="125">
        <f>D59</f>
        <v>7118.4800000000005</v>
      </c>
    </row>
    <row r="61" spans="1:4" ht="15" customHeight="1" x14ac:dyDescent="0.25">
      <c r="A61" s="124">
        <v>52</v>
      </c>
      <c r="B61" s="126" t="s">
        <v>195</v>
      </c>
      <c r="C61" s="117" t="s">
        <v>154</v>
      </c>
      <c r="D61" s="125">
        <f>D59-D60</f>
        <v>0</v>
      </c>
    </row>
    <row r="62" spans="1:4" ht="15" customHeight="1" x14ac:dyDescent="0.25">
      <c r="A62" s="124">
        <v>53</v>
      </c>
      <c r="B62" s="126" t="s">
        <v>196</v>
      </c>
      <c r="C62" s="117" t="s">
        <v>154</v>
      </c>
      <c r="D62" s="125">
        <v>0</v>
      </c>
    </row>
    <row r="63" spans="1:4" ht="26.25" x14ac:dyDescent="0.25">
      <c r="A63" s="134">
        <v>54</v>
      </c>
      <c r="B63" s="126" t="s">
        <v>185</v>
      </c>
      <c r="C63" s="117" t="s">
        <v>156</v>
      </c>
      <c r="D63" s="135" t="s">
        <v>201</v>
      </c>
    </row>
    <row r="64" spans="1:4" x14ac:dyDescent="0.25">
      <c r="A64" s="124">
        <v>55</v>
      </c>
      <c r="B64" s="118" t="s">
        <v>143</v>
      </c>
      <c r="C64" s="117" t="s">
        <v>156</v>
      </c>
      <c r="D64" s="125" t="s">
        <v>198</v>
      </c>
    </row>
    <row r="65" spans="1:4" x14ac:dyDescent="0.25">
      <c r="A65" s="124">
        <v>56</v>
      </c>
      <c r="B65" s="118" t="s">
        <v>199</v>
      </c>
      <c r="C65" s="117" t="s">
        <v>189</v>
      </c>
      <c r="D65" s="125">
        <v>225.58894844983658</v>
      </c>
    </row>
    <row r="66" spans="1:4" x14ac:dyDescent="0.25">
      <c r="A66" s="124">
        <v>57</v>
      </c>
      <c r="B66" s="118" t="s">
        <v>200</v>
      </c>
      <c r="C66" s="117" t="s">
        <v>154</v>
      </c>
      <c r="D66" s="125">
        <f>11994.59+897.71+34269.21+2571.39-108.01-21.49-308.11-61.29-162.21-465.38</f>
        <v>48606.409999999996</v>
      </c>
    </row>
    <row r="67" spans="1:4" x14ac:dyDescent="0.25">
      <c r="A67" s="124">
        <v>58</v>
      </c>
      <c r="B67" s="118" t="s">
        <v>191</v>
      </c>
      <c r="C67" s="117" t="s">
        <v>154</v>
      </c>
      <c r="D67" s="125">
        <f>9769.87+580.34+27878.59+1655.61</f>
        <v>39884.410000000003</v>
      </c>
    </row>
    <row r="68" spans="1:4" x14ac:dyDescent="0.25">
      <c r="A68" s="124">
        <v>59</v>
      </c>
      <c r="B68" s="118" t="s">
        <v>192</v>
      </c>
      <c r="C68" s="117" t="s">
        <v>154</v>
      </c>
      <c r="D68" s="125">
        <f>3428.66+441.98+9822.38+1271.26</f>
        <v>14964.279999999999</v>
      </c>
    </row>
    <row r="69" spans="1:4" x14ac:dyDescent="0.25">
      <c r="A69" s="124">
        <v>60</v>
      </c>
      <c r="B69" s="118" t="s">
        <v>193</v>
      </c>
      <c r="C69" s="117" t="s">
        <v>154</v>
      </c>
      <c r="D69" s="125">
        <v>54903.46</v>
      </c>
    </row>
    <row r="70" spans="1:4" x14ac:dyDescent="0.25">
      <c r="A70" s="124">
        <v>61</v>
      </c>
      <c r="B70" s="118" t="s">
        <v>194</v>
      </c>
      <c r="C70" s="117" t="s">
        <v>154</v>
      </c>
      <c r="D70" s="125">
        <f>D69-D71</f>
        <v>39939.18</v>
      </c>
    </row>
    <row r="71" spans="1:4" ht="15" customHeight="1" x14ac:dyDescent="0.25">
      <c r="A71" s="124">
        <v>62</v>
      </c>
      <c r="B71" s="126" t="s">
        <v>195</v>
      </c>
      <c r="C71" s="117" t="s">
        <v>154</v>
      </c>
      <c r="D71" s="125">
        <f>D68</f>
        <v>14964.279999999999</v>
      </c>
    </row>
    <row r="72" spans="1:4" ht="15" customHeight="1" x14ac:dyDescent="0.25">
      <c r="A72" s="124">
        <v>63</v>
      </c>
      <c r="B72" s="126" t="s">
        <v>196</v>
      </c>
      <c r="C72" s="117" t="s">
        <v>154</v>
      </c>
      <c r="D72" s="125"/>
    </row>
    <row r="73" spans="1:4" x14ac:dyDescent="0.25">
      <c r="A73" s="124">
        <v>64</v>
      </c>
      <c r="B73" s="118" t="s">
        <v>185</v>
      </c>
      <c r="C73" s="117" t="s">
        <v>156</v>
      </c>
      <c r="D73" s="136" t="s">
        <v>202</v>
      </c>
    </row>
    <row r="74" spans="1:4" x14ac:dyDescent="0.25">
      <c r="A74" s="124">
        <v>65</v>
      </c>
      <c r="B74" s="118" t="s">
        <v>143</v>
      </c>
      <c r="C74" s="117" t="s">
        <v>156</v>
      </c>
      <c r="D74" s="125" t="s">
        <v>198</v>
      </c>
    </row>
    <row r="75" spans="1:4" x14ac:dyDescent="0.25">
      <c r="A75" s="124">
        <v>66</v>
      </c>
      <c r="B75" s="118" t="s">
        <v>199</v>
      </c>
      <c r="C75" s="117" t="s">
        <v>189</v>
      </c>
      <c r="D75" s="125">
        <f>738.664744-1.889516</f>
        <v>736.77522800000008</v>
      </c>
    </row>
    <row r="76" spans="1:4" x14ac:dyDescent="0.25">
      <c r="A76" s="124">
        <v>67</v>
      </c>
      <c r="B76" s="118" t="s">
        <v>200</v>
      </c>
      <c r="C76" s="117" t="s">
        <v>154</v>
      </c>
      <c r="D76" s="125">
        <f>59691.44-154.54</f>
        <v>59536.9</v>
      </c>
    </row>
    <row r="77" spans="1:4" x14ac:dyDescent="0.25">
      <c r="A77" s="124">
        <v>68</v>
      </c>
      <c r="B77" s="118" t="s">
        <v>191</v>
      </c>
      <c r="C77" s="117" t="s">
        <v>154</v>
      </c>
      <c r="D77" s="125">
        <v>42505.83</v>
      </c>
    </row>
    <row r="78" spans="1:4" x14ac:dyDescent="0.25">
      <c r="A78" s="124">
        <v>69</v>
      </c>
      <c r="B78" s="118" t="s">
        <v>192</v>
      </c>
      <c r="C78" s="117" t="s">
        <v>154</v>
      </c>
      <c r="D78" s="125">
        <v>25954.37</v>
      </c>
    </row>
    <row r="79" spans="1:4" x14ac:dyDescent="0.25">
      <c r="A79" s="124">
        <v>70</v>
      </c>
      <c r="B79" s="118" t="s">
        <v>193</v>
      </c>
      <c r="C79" s="117" t="s">
        <v>154</v>
      </c>
      <c r="D79" s="125">
        <f>D76</f>
        <v>59536.9</v>
      </c>
    </row>
    <row r="80" spans="1:4" x14ac:dyDescent="0.25">
      <c r="A80" s="124">
        <v>71</v>
      </c>
      <c r="B80" s="118" t="s">
        <v>194</v>
      </c>
      <c r="C80" s="117" t="s">
        <v>154</v>
      </c>
      <c r="D80" s="125">
        <f>D79</f>
        <v>59536.9</v>
      </c>
    </row>
    <row r="81" spans="1:4" ht="14.25" customHeight="1" x14ac:dyDescent="0.25">
      <c r="A81" s="124">
        <v>72</v>
      </c>
      <c r="B81" s="126" t="s">
        <v>195</v>
      </c>
      <c r="C81" s="117" t="s">
        <v>154</v>
      </c>
      <c r="D81" s="125">
        <v>0</v>
      </c>
    </row>
    <row r="82" spans="1:4" ht="14.25" customHeight="1" x14ac:dyDescent="0.25">
      <c r="A82" s="124">
        <v>73</v>
      </c>
      <c r="B82" s="126" t="s">
        <v>196</v>
      </c>
      <c r="C82" s="117" t="s">
        <v>154</v>
      </c>
      <c r="D82" s="125">
        <v>0</v>
      </c>
    </row>
    <row r="83" spans="1:4" x14ac:dyDescent="0.25">
      <c r="A83" s="124">
        <v>74</v>
      </c>
      <c r="B83" s="118" t="s">
        <v>185</v>
      </c>
      <c r="C83" s="117" t="s">
        <v>156</v>
      </c>
      <c r="D83" s="136" t="s">
        <v>203</v>
      </c>
    </row>
    <row r="84" spans="1:4" x14ac:dyDescent="0.25">
      <c r="A84" s="124">
        <v>75</v>
      </c>
      <c r="B84" s="118" t="s">
        <v>143</v>
      </c>
      <c r="C84" s="117" t="s">
        <v>156</v>
      </c>
      <c r="D84" s="125" t="s">
        <v>204</v>
      </c>
    </row>
    <row r="85" spans="1:4" x14ac:dyDescent="0.25">
      <c r="A85" s="124">
        <v>76</v>
      </c>
      <c r="B85" s="118" t="s">
        <v>199</v>
      </c>
      <c r="C85" s="117" t="s">
        <v>189</v>
      </c>
      <c r="D85" s="137">
        <v>2409.3141999999998</v>
      </c>
    </row>
    <row r="86" spans="1:4" x14ac:dyDescent="0.25">
      <c r="A86" s="124">
        <v>77</v>
      </c>
      <c r="B86" s="118" t="s">
        <v>200</v>
      </c>
      <c r="C86" s="117" t="s">
        <v>154</v>
      </c>
      <c r="D86" s="138">
        <f>481.9+7689.45</f>
        <v>8171.3499999999995</v>
      </c>
    </row>
    <row r="87" spans="1:4" x14ac:dyDescent="0.25">
      <c r="A87" s="124">
        <v>78</v>
      </c>
      <c r="B87" s="118" t="s">
        <v>191</v>
      </c>
      <c r="C87" s="117" t="s">
        <v>154</v>
      </c>
      <c r="D87" s="138">
        <v>875.21</v>
      </c>
    </row>
    <row r="88" spans="1:4" x14ac:dyDescent="0.25">
      <c r="A88" s="124">
        <v>79</v>
      </c>
      <c r="B88" s="118" t="s">
        <v>192</v>
      </c>
      <c r="C88" s="117" t="s">
        <v>154</v>
      </c>
      <c r="D88" s="138">
        <v>7296.14</v>
      </c>
    </row>
    <row r="89" spans="1:4" x14ac:dyDescent="0.25">
      <c r="A89" s="124">
        <v>80</v>
      </c>
      <c r="B89" s="118" t="s">
        <v>193</v>
      </c>
      <c r="C89" s="117" t="s">
        <v>154</v>
      </c>
      <c r="D89" s="125">
        <f>D86</f>
        <v>8171.3499999999995</v>
      </c>
    </row>
    <row r="90" spans="1:4" x14ac:dyDescent="0.25">
      <c r="A90" s="124">
        <v>81</v>
      </c>
      <c r="B90" s="118" t="s">
        <v>194</v>
      </c>
      <c r="C90" s="117" t="s">
        <v>154</v>
      </c>
      <c r="D90" s="125">
        <f>D89</f>
        <v>8171.3499999999995</v>
      </c>
    </row>
    <row r="91" spans="1:4" ht="14.25" customHeight="1" x14ac:dyDescent="0.25">
      <c r="A91" s="124">
        <v>82</v>
      </c>
      <c r="B91" s="126" t="s">
        <v>195</v>
      </c>
      <c r="C91" s="117" t="s">
        <v>154</v>
      </c>
      <c r="D91" s="125">
        <f>D89-D90</f>
        <v>0</v>
      </c>
    </row>
    <row r="92" spans="1:4" ht="14.25" customHeight="1" x14ac:dyDescent="0.25">
      <c r="A92" s="124">
        <v>83</v>
      </c>
      <c r="B92" s="126" t="s">
        <v>196</v>
      </c>
      <c r="C92" s="117" t="s">
        <v>154</v>
      </c>
      <c r="D92" s="125">
        <v>0</v>
      </c>
    </row>
    <row r="93" spans="1:4" x14ac:dyDescent="0.25">
      <c r="A93" s="123" t="s">
        <v>205</v>
      </c>
      <c r="B93" s="123"/>
      <c r="C93" s="123"/>
      <c r="D93" s="123"/>
    </row>
    <row r="94" spans="1:4" x14ac:dyDescent="0.25">
      <c r="A94" s="124">
        <v>84</v>
      </c>
      <c r="B94" s="118" t="s">
        <v>178</v>
      </c>
      <c r="C94" s="117" t="s">
        <v>179</v>
      </c>
      <c r="D94" s="125"/>
    </row>
    <row r="95" spans="1:4" x14ac:dyDescent="0.25">
      <c r="A95" s="124">
        <v>85</v>
      </c>
      <c r="B95" s="118" t="s">
        <v>180</v>
      </c>
      <c r="C95" s="117" t="s">
        <v>179</v>
      </c>
      <c r="D95" s="125"/>
    </row>
    <row r="96" spans="1:4" x14ac:dyDescent="0.25">
      <c r="A96" s="124">
        <v>86</v>
      </c>
      <c r="B96" s="118" t="s">
        <v>181</v>
      </c>
      <c r="C96" s="117" t="s">
        <v>206</v>
      </c>
      <c r="D96" s="125"/>
    </row>
    <row r="97" spans="1:4" x14ac:dyDescent="0.25">
      <c r="A97" s="124">
        <v>87</v>
      </c>
      <c r="B97" s="118" t="s">
        <v>182</v>
      </c>
      <c r="C97" s="117" t="s">
        <v>154</v>
      </c>
      <c r="D97" s="125"/>
    </row>
    <row r="98" spans="1:4" x14ac:dyDescent="0.25">
      <c r="A98" s="123" t="s">
        <v>207</v>
      </c>
      <c r="B98" s="123"/>
      <c r="C98" s="123"/>
      <c r="D98" s="123"/>
    </row>
    <row r="99" spans="1:4" x14ac:dyDescent="0.25">
      <c r="A99" s="124">
        <v>88</v>
      </c>
      <c r="B99" s="118" t="s">
        <v>208</v>
      </c>
      <c r="C99" s="117" t="s">
        <v>179</v>
      </c>
      <c r="D99" s="125">
        <v>0</v>
      </c>
    </row>
    <row r="100" spans="1:4" x14ac:dyDescent="0.25">
      <c r="A100" s="124">
        <v>89</v>
      </c>
      <c r="B100" s="118" t="s">
        <v>209</v>
      </c>
      <c r="C100" s="117" t="s">
        <v>179</v>
      </c>
      <c r="D100" s="125">
        <v>0</v>
      </c>
    </row>
    <row r="101" spans="1:4" ht="15" customHeight="1" x14ac:dyDescent="0.25">
      <c r="A101" s="124">
        <v>90</v>
      </c>
      <c r="B101" s="118" t="s">
        <v>210</v>
      </c>
      <c r="C101" s="117" t="s">
        <v>154</v>
      </c>
      <c r="D101" s="125">
        <v>0</v>
      </c>
    </row>
    <row r="102" spans="1:4" x14ac:dyDescent="0.25">
      <c r="A102" s="139" t="s">
        <v>211</v>
      </c>
    </row>
    <row r="103" spans="1:4" x14ac:dyDescent="0.25">
      <c r="D103" s="114" t="s">
        <v>123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showZeros="0" topLeftCell="A100" zoomScaleNormal="100" workbookViewId="0">
      <selection activeCell="K46" sqref="K46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13" customWidth="1"/>
    <col min="8" max="8" width="12.140625" style="1" customWidth="1"/>
    <col min="9" max="9" width="11.42578125" style="1" customWidth="1"/>
    <col min="10" max="255" width="8.85546875" style="1"/>
    <col min="256" max="256" width="5.85546875" style="1" customWidth="1"/>
    <col min="257" max="257" width="37" style="1" customWidth="1"/>
    <col min="258" max="258" width="9.7109375" style="1" customWidth="1"/>
    <col min="259" max="259" width="10.7109375" style="1" customWidth="1"/>
    <col min="260" max="260" width="10.85546875" style="1" customWidth="1"/>
    <col min="261" max="261" width="17.85546875" style="1" customWidth="1"/>
    <col min="262" max="262" width="18.5703125" style="1" customWidth="1"/>
    <col min="263" max="511" width="8.85546875" style="1"/>
    <col min="512" max="512" width="5.85546875" style="1" customWidth="1"/>
    <col min="513" max="513" width="37" style="1" customWidth="1"/>
    <col min="514" max="514" width="9.7109375" style="1" customWidth="1"/>
    <col min="515" max="515" width="10.7109375" style="1" customWidth="1"/>
    <col min="516" max="516" width="10.85546875" style="1" customWidth="1"/>
    <col min="517" max="517" width="17.85546875" style="1" customWidth="1"/>
    <col min="518" max="518" width="18.5703125" style="1" customWidth="1"/>
    <col min="519" max="767" width="8.85546875" style="1"/>
    <col min="768" max="768" width="5.85546875" style="1" customWidth="1"/>
    <col min="769" max="769" width="37" style="1" customWidth="1"/>
    <col min="770" max="770" width="9.7109375" style="1" customWidth="1"/>
    <col min="771" max="771" width="10.7109375" style="1" customWidth="1"/>
    <col min="772" max="772" width="10.85546875" style="1" customWidth="1"/>
    <col min="773" max="773" width="17.85546875" style="1" customWidth="1"/>
    <col min="774" max="774" width="18.5703125" style="1" customWidth="1"/>
    <col min="775" max="1023" width="8.85546875" style="1"/>
    <col min="1024" max="1024" width="5.85546875" style="1" customWidth="1"/>
    <col min="1025" max="1025" width="37" style="1" customWidth="1"/>
    <col min="1026" max="1026" width="9.7109375" style="1" customWidth="1"/>
    <col min="1027" max="1027" width="10.7109375" style="1" customWidth="1"/>
    <col min="1028" max="1028" width="10.85546875" style="1" customWidth="1"/>
    <col min="1029" max="1029" width="17.85546875" style="1" customWidth="1"/>
    <col min="1030" max="1030" width="18.5703125" style="1" customWidth="1"/>
    <col min="1031" max="1279" width="8.85546875" style="1"/>
    <col min="1280" max="1280" width="5.85546875" style="1" customWidth="1"/>
    <col min="1281" max="1281" width="37" style="1" customWidth="1"/>
    <col min="1282" max="1282" width="9.7109375" style="1" customWidth="1"/>
    <col min="1283" max="1283" width="10.7109375" style="1" customWidth="1"/>
    <col min="1284" max="1284" width="10.85546875" style="1" customWidth="1"/>
    <col min="1285" max="1285" width="17.85546875" style="1" customWidth="1"/>
    <col min="1286" max="1286" width="18.5703125" style="1" customWidth="1"/>
    <col min="1287" max="1535" width="8.85546875" style="1"/>
    <col min="1536" max="1536" width="5.85546875" style="1" customWidth="1"/>
    <col min="1537" max="1537" width="37" style="1" customWidth="1"/>
    <col min="1538" max="1538" width="9.7109375" style="1" customWidth="1"/>
    <col min="1539" max="1539" width="10.7109375" style="1" customWidth="1"/>
    <col min="1540" max="1540" width="10.85546875" style="1" customWidth="1"/>
    <col min="1541" max="1541" width="17.85546875" style="1" customWidth="1"/>
    <col min="1542" max="1542" width="18.5703125" style="1" customWidth="1"/>
    <col min="1543" max="1791" width="8.85546875" style="1"/>
    <col min="1792" max="1792" width="5.85546875" style="1" customWidth="1"/>
    <col min="1793" max="1793" width="37" style="1" customWidth="1"/>
    <col min="1794" max="1794" width="9.7109375" style="1" customWidth="1"/>
    <col min="1795" max="1795" width="10.7109375" style="1" customWidth="1"/>
    <col min="1796" max="1796" width="10.85546875" style="1" customWidth="1"/>
    <col min="1797" max="1797" width="17.85546875" style="1" customWidth="1"/>
    <col min="1798" max="1798" width="18.5703125" style="1" customWidth="1"/>
    <col min="1799" max="2047" width="8.85546875" style="1"/>
    <col min="2048" max="2048" width="5.85546875" style="1" customWidth="1"/>
    <col min="2049" max="2049" width="37" style="1" customWidth="1"/>
    <col min="2050" max="2050" width="9.7109375" style="1" customWidth="1"/>
    <col min="2051" max="2051" width="10.7109375" style="1" customWidth="1"/>
    <col min="2052" max="2052" width="10.85546875" style="1" customWidth="1"/>
    <col min="2053" max="2053" width="17.85546875" style="1" customWidth="1"/>
    <col min="2054" max="2054" width="18.5703125" style="1" customWidth="1"/>
    <col min="2055" max="2303" width="8.85546875" style="1"/>
    <col min="2304" max="2304" width="5.85546875" style="1" customWidth="1"/>
    <col min="2305" max="2305" width="37" style="1" customWidth="1"/>
    <col min="2306" max="2306" width="9.7109375" style="1" customWidth="1"/>
    <col min="2307" max="2307" width="10.7109375" style="1" customWidth="1"/>
    <col min="2308" max="2308" width="10.85546875" style="1" customWidth="1"/>
    <col min="2309" max="2309" width="17.85546875" style="1" customWidth="1"/>
    <col min="2310" max="2310" width="18.5703125" style="1" customWidth="1"/>
    <col min="2311" max="2559" width="8.85546875" style="1"/>
    <col min="2560" max="2560" width="5.85546875" style="1" customWidth="1"/>
    <col min="2561" max="2561" width="37" style="1" customWidth="1"/>
    <col min="2562" max="2562" width="9.7109375" style="1" customWidth="1"/>
    <col min="2563" max="2563" width="10.7109375" style="1" customWidth="1"/>
    <col min="2564" max="2564" width="10.85546875" style="1" customWidth="1"/>
    <col min="2565" max="2565" width="17.85546875" style="1" customWidth="1"/>
    <col min="2566" max="2566" width="18.5703125" style="1" customWidth="1"/>
    <col min="2567" max="2815" width="8.85546875" style="1"/>
    <col min="2816" max="2816" width="5.85546875" style="1" customWidth="1"/>
    <col min="2817" max="2817" width="37" style="1" customWidth="1"/>
    <col min="2818" max="2818" width="9.7109375" style="1" customWidth="1"/>
    <col min="2819" max="2819" width="10.7109375" style="1" customWidth="1"/>
    <col min="2820" max="2820" width="10.85546875" style="1" customWidth="1"/>
    <col min="2821" max="2821" width="17.85546875" style="1" customWidth="1"/>
    <col min="2822" max="2822" width="18.5703125" style="1" customWidth="1"/>
    <col min="2823" max="3071" width="8.85546875" style="1"/>
    <col min="3072" max="3072" width="5.85546875" style="1" customWidth="1"/>
    <col min="3073" max="3073" width="37" style="1" customWidth="1"/>
    <col min="3074" max="3074" width="9.7109375" style="1" customWidth="1"/>
    <col min="3075" max="3075" width="10.7109375" style="1" customWidth="1"/>
    <col min="3076" max="3076" width="10.85546875" style="1" customWidth="1"/>
    <col min="3077" max="3077" width="17.85546875" style="1" customWidth="1"/>
    <col min="3078" max="3078" width="18.5703125" style="1" customWidth="1"/>
    <col min="3079" max="3327" width="8.85546875" style="1"/>
    <col min="3328" max="3328" width="5.85546875" style="1" customWidth="1"/>
    <col min="3329" max="3329" width="37" style="1" customWidth="1"/>
    <col min="3330" max="3330" width="9.7109375" style="1" customWidth="1"/>
    <col min="3331" max="3331" width="10.7109375" style="1" customWidth="1"/>
    <col min="3332" max="3332" width="10.85546875" style="1" customWidth="1"/>
    <col min="3333" max="3333" width="17.85546875" style="1" customWidth="1"/>
    <col min="3334" max="3334" width="18.5703125" style="1" customWidth="1"/>
    <col min="3335" max="3583" width="8.85546875" style="1"/>
    <col min="3584" max="3584" width="5.85546875" style="1" customWidth="1"/>
    <col min="3585" max="3585" width="37" style="1" customWidth="1"/>
    <col min="3586" max="3586" width="9.7109375" style="1" customWidth="1"/>
    <col min="3587" max="3587" width="10.7109375" style="1" customWidth="1"/>
    <col min="3588" max="3588" width="10.85546875" style="1" customWidth="1"/>
    <col min="3589" max="3589" width="17.85546875" style="1" customWidth="1"/>
    <col min="3590" max="3590" width="18.5703125" style="1" customWidth="1"/>
    <col min="3591" max="3839" width="8.85546875" style="1"/>
    <col min="3840" max="3840" width="5.85546875" style="1" customWidth="1"/>
    <col min="3841" max="3841" width="37" style="1" customWidth="1"/>
    <col min="3842" max="3842" width="9.7109375" style="1" customWidth="1"/>
    <col min="3843" max="3843" width="10.7109375" style="1" customWidth="1"/>
    <col min="3844" max="3844" width="10.85546875" style="1" customWidth="1"/>
    <col min="3845" max="3845" width="17.85546875" style="1" customWidth="1"/>
    <col min="3846" max="3846" width="18.5703125" style="1" customWidth="1"/>
    <col min="3847" max="4095" width="8.85546875" style="1"/>
    <col min="4096" max="4096" width="5.85546875" style="1" customWidth="1"/>
    <col min="4097" max="4097" width="37" style="1" customWidth="1"/>
    <col min="4098" max="4098" width="9.7109375" style="1" customWidth="1"/>
    <col min="4099" max="4099" width="10.7109375" style="1" customWidth="1"/>
    <col min="4100" max="4100" width="10.85546875" style="1" customWidth="1"/>
    <col min="4101" max="4101" width="17.85546875" style="1" customWidth="1"/>
    <col min="4102" max="4102" width="18.5703125" style="1" customWidth="1"/>
    <col min="4103" max="4351" width="8.85546875" style="1"/>
    <col min="4352" max="4352" width="5.85546875" style="1" customWidth="1"/>
    <col min="4353" max="4353" width="37" style="1" customWidth="1"/>
    <col min="4354" max="4354" width="9.7109375" style="1" customWidth="1"/>
    <col min="4355" max="4355" width="10.7109375" style="1" customWidth="1"/>
    <col min="4356" max="4356" width="10.85546875" style="1" customWidth="1"/>
    <col min="4357" max="4357" width="17.85546875" style="1" customWidth="1"/>
    <col min="4358" max="4358" width="18.5703125" style="1" customWidth="1"/>
    <col min="4359" max="4607" width="8.85546875" style="1"/>
    <col min="4608" max="4608" width="5.85546875" style="1" customWidth="1"/>
    <col min="4609" max="4609" width="37" style="1" customWidth="1"/>
    <col min="4610" max="4610" width="9.7109375" style="1" customWidth="1"/>
    <col min="4611" max="4611" width="10.7109375" style="1" customWidth="1"/>
    <col min="4612" max="4612" width="10.85546875" style="1" customWidth="1"/>
    <col min="4613" max="4613" width="17.85546875" style="1" customWidth="1"/>
    <col min="4614" max="4614" width="18.5703125" style="1" customWidth="1"/>
    <col min="4615" max="4863" width="8.85546875" style="1"/>
    <col min="4864" max="4864" width="5.85546875" style="1" customWidth="1"/>
    <col min="4865" max="4865" width="37" style="1" customWidth="1"/>
    <col min="4866" max="4866" width="9.7109375" style="1" customWidth="1"/>
    <col min="4867" max="4867" width="10.7109375" style="1" customWidth="1"/>
    <col min="4868" max="4868" width="10.85546875" style="1" customWidth="1"/>
    <col min="4869" max="4869" width="17.85546875" style="1" customWidth="1"/>
    <col min="4870" max="4870" width="18.5703125" style="1" customWidth="1"/>
    <col min="4871" max="5119" width="8.85546875" style="1"/>
    <col min="5120" max="5120" width="5.85546875" style="1" customWidth="1"/>
    <col min="5121" max="5121" width="37" style="1" customWidth="1"/>
    <col min="5122" max="5122" width="9.7109375" style="1" customWidth="1"/>
    <col min="5123" max="5123" width="10.7109375" style="1" customWidth="1"/>
    <col min="5124" max="5124" width="10.85546875" style="1" customWidth="1"/>
    <col min="5125" max="5125" width="17.85546875" style="1" customWidth="1"/>
    <col min="5126" max="5126" width="18.5703125" style="1" customWidth="1"/>
    <col min="5127" max="5375" width="8.85546875" style="1"/>
    <col min="5376" max="5376" width="5.85546875" style="1" customWidth="1"/>
    <col min="5377" max="5377" width="37" style="1" customWidth="1"/>
    <col min="5378" max="5378" width="9.7109375" style="1" customWidth="1"/>
    <col min="5379" max="5379" width="10.7109375" style="1" customWidth="1"/>
    <col min="5380" max="5380" width="10.85546875" style="1" customWidth="1"/>
    <col min="5381" max="5381" width="17.85546875" style="1" customWidth="1"/>
    <col min="5382" max="5382" width="18.5703125" style="1" customWidth="1"/>
    <col min="5383" max="5631" width="8.85546875" style="1"/>
    <col min="5632" max="5632" width="5.85546875" style="1" customWidth="1"/>
    <col min="5633" max="5633" width="37" style="1" customWidth="1"/>
    <col min="5634" max="5634" width="9.7109375" style="1" customWidth="1"/>
    <col min="5635" max="5635" width="10.7109375" style="1" customWidth="1"/>
    <col min="5636" max="5636" width="10.85546875" style="1" customWidth="1"/>
    <col min="5637" max="5637" width="17.85546875" style="1" customWidth="1"/>
    <col min="5638" max="5638" width="18.5703125" style="1" customWidth="1"/>
    <col min="5639" max="5887" width="8.85546875" style="1"/>
    <col min="5888" max="5888" width="5.85546875" style="1" customWidth="1"/>
    <col min="5889" max="5889" width="37" style="1" customWidth="1"/>
    <col min="5890" max="5890" width="9.7109375" style="1" customWidth="1"/>
    <col min="5891" max="5891" width="10.7109375" style="1" customWidth="1"/>
    <col min="5892" max="5892" width="10.85546875" style="1" customWidth="1"/>
    <col min="5893" max="5893" width="17.85546875" style="1" customWidth="1"/>
    <col min="5894" max="5894" width="18.5703125" style="1" customWidth="1"/>
    <col min="5895" max="6143" width="8.85546875" style="1"/>
    <col min="6144" max="6144" width="5.85546875" style="1" customWidth="1"/>
    <col min="6145" max="6145" width="37" style="1" customWidth="1"/>
    <col min="6146" max="6146" width="9.7109375" style="1" customWidth="1"/>
    <col min="6147" max="6147" width="10.7109375" style="1" customWidth="1"/>
    <col min="6148" max="6148" width="10.85546875" style="1" customWidth="1"/>
    <col min="6149" max="6149" width="17.85546875" style="1" customWidth="1"/>
    <col min="6150" max="6150" width="18.5703125" style="1" customWidth="1"/>
    <col min="6151" max="6399" width="8.85546875" style="1"/>
    <col min="6400" max="6400" width="5.85546875" style="1" customWidth="1"/>
    <col min="6401" max="6401" width="37" style="1" customWidth="1"/>
    <col min="6402" max="6402" width="9.7109375" style="1" customWidth="1"/>
    <col min="6403" max="6403" width="10.7109375" style="1" customWidth="1"/>
    <col min="6404" max="6404" width="10.85546875" style="1" customWidth="1"/>
    <col min="6405" max="6405" width="17.85546875" style="1" customWidth="1"/>
    <col min="6406" max="6406" width="18.5703125" style="1" customWidth="1"/>
    <col min="6407" max="6655" width="8.85546875" style="1"/>
    <col min="6656" max="6656" width="5.85546875" style="1" customWidth="1"/>
    <col min="6657" max="6657" width="37" style="1" customWidth="1"/>
    <col min="6658" max="6658" width="9.7109375" style="1" customWidth="1"/>
    <col min="6659" max="6659" width="10.7109375" style="1" customWidth="1"/>
    <col min="6660" max="6660" width="10.85546875" style="1" customWidth="1"/>
    <col min="6661" max="6661" width="17.85546875" style="1" customWidth="1"/>
    <col min="6662" max="6662" width="18.5703125" style="1" customWidth="1"/>
    <col min="6663" max="6911" width="8.85546875" style="1"/>
    <col min="6912" max="6912" width="5.85546875" style="1" customWidth="1"/>
    <col min="6913" max="6913" width="37" style="1" customWidth="1"/>
    <col min="6914" max="6914" width="9.7109375" style="1" customWidth="1"/>
    <col min="6915" max="6915" width="10.7109375" style="1" customWidth="1"/>
    <col min="6916" max="6916" width="10.85546875" style="1" customWidth="1"/>
    <col min="6917" max="6917" width="17.85546875" style="1" customWidth="1"/>
    <col min="6918" max="6918" width="18.5703125" style="1" customWidth="1"/>
    <col min="6919" max="7167" width="8.85546875" style="1"/>
    <col min="7168" max="7168" width="5.85546875" style="1" customWidth="1"/>
    <col min="7169" max="7169" width="37" style="1" customWidth="1"/>
    <col min="7170" max="7170" width="9.7109375" style="1" customWidth="1"/>
    <col min="7171" max="7171" width="10.7109375" style="1" customWidth="1"/>
    <col min="7172" max="7172" width="10.85546875" style="1" customWidth="1"/>
    <col min="7173" max="7173" width="17.85546875" style="1" customWidth="1"/>
    <col min="7174" max="7174" width="18.5703125" style="1" customWidth="1"/>
    <col min="7175" max="7423" width="8.85546875" style="1"/>
    <col min="7424" max="7424" width="5.85546875" style="1" customWidth="1"/>
    <col min="7425" max="7425" width="37" style="1" customWidth="1"/>
    <col min="7426" max="7426" width="9.7109375" style="1" customWidth="1"/>
    <col min="7427" max="7427" width="10.7109375" style="1" customWidth="1"/>
    <col min="7428" max="7428" width="10.85546875" style="1" customWidth="1"/>
    <col min="7429" max="7429" width="17.85546875" style="1" customWidth="1"/>
    <col min="7430" max="7430" width="18.5703125" style="1" customWidth="1"/>
    <col min="7431" max="7679" width="8.85546875" style="1"/>
    <col min="7680" max="7680" width="5.85546875" style="1" customWidth="1"/>
    <col min="7681" max="7681" width="37" style="1" customWidth="1"/>
    <col min="7682" max="7682" width="9.7109375" style="1" customWidth="1"/>
    <col min="7683" max="7683" width="10.7109375" style="1" customWidth="1"/>
    <col min="7684" max="7684" width="10.85546875" style="1" customWidth="1"/>
    <col min="7685" max="7685" width="17.85546875" style="1" customWidth="1"/>
    <col min="7686" max="7686" width="18.5703125" style="1" customWidth="1"/>
    <col min="7687" max="7935" width="8.85546875" style="1"/>
    <col min="7936" max="7936" width="5.85546875" style="1" customWidth="1"/>
    <col min="7937" max="7937" width="37" style="1" customWidth="1"/>
    <col min="7938" max="7938" width="9.7109375" style="1" customWidth="1"/>
    <col min="7939" max="7939" width="10.7109375" style="1" customWidth="1"/>
    <col min="7940" max="7940" width="10.85546875" style="1" customWidth="1"/>
    <col min="7941" max="7941" width="17.85546875" style="1" customWidth="1"/>
    <col min="7942" max="7942" width="18.5703125" style="1" customWidth="1"/>
    <col min="7943" max="8191" width="8.85546875" style="1"/>
    <col min="8192" max="8192" width="5.85546875" style="1" customWidth="1"/>
    <col min="8193" max="8193" width="37" style="1" customWidth="1"/>
    <col min="8194" max="8194" width="9.7109375" style="1" customWidth="1"/>
    <col min="8195" max="8195" width="10.7109375" style="1" customWidth="1"/>
    <col min="8196" max="8196" width="10.85546875" style="1" customWidth="1"/>
    <col min="8197" max="8197" width="17.85546875" style="1" customWidth="1"/>
    <col min="8198" max="8198" width="18.5703125" style="1" customWidth="1"/>
    <col min="8199" max="8447" width="8.85546875" style="1"/>
    <col min="8448" max="8448" width="5.85546875" style="1" customWidth="1"/>
    <col min="8449" max="8449" width="37" style="1" customWidth="1"/>
    <col min="8450" max="8450" width="9.7109375" style="1" customWidth="1"/>
    <col min="8451" max="8451" width="10.7109375" style="1" customWidth="1"/>
    <col min="8452" max="8452" width="10.85546875" style="1" customWidth="1"/>
    <col min="8453" max="8453" width="17.85546875" style="1" customWidth="1"/>
    <col min="8454" max="8454" width="18.5703125" style="1" customWidth="1"/>
    <col min="8455" max="8703" width="8.85546875" style="1"/>
    <col min="8704" max="8704" width="5.85546875" style="1" customWidth="1"/>
    <col min="8705" max="8705" width="37" style="1" customWidth="1"/>
    <col min="8706" max="8706" width="9.7109375" style="1" customWidth="1"/>
    <col min="8707" max="8707" width="10.7109375" style="1" customWidth="1"/>
    <col min="8708" max="8708" width="10.85546875" style="1" customWidth="1"/>
    <col min="8709" max="8709" width="17.85546875" style="1" customWidth="1"/>
    <col min="8710" max="8710" width="18.5703125" style="1" customWidth="1"/>
    <col min="8711" max="8959" width="8.85546875" style="1"/>
    <col min="8960" max="8960" width="5.85546875" style="1" customWidth="1"/>
    <col min="8961" max="8961" width="37" style="1" customWidth="1"/>
    <col min="8962" max="8962" width="9.7109375" style="1" customWidth="1"/>
    <col min="8963" max="8963" width="10.7109375" style="1" customWidth="1"/>
    <col min="8964" max="8964" width="10.85546875" style="1" customWidth="1"/>
    <col min="8965" max="8965" width="17.85546875" style="1" customWidth="1"/>
    <col min="8966" max="8966" width="18.5703125" style="1" customWidth="1"/>
    <col min="8967" max="9215" width="8.85546875" style="1"/>
    <col min="9216" max="9216" width="5.85546875" style="1" customWidth="1"/>
    <col min="9217" max="9217" width="37" style="1" customWidth="1"/>
    <col min="9218" max="9218" width="9.7109375" style="1" customWidth="1"/>
    <col min="9219" max="9219" width="10.7109375" style="1" customWidth="1"/>
    <col min="9220" max="9220" width="10.85546875" style="1" customWidth="1"/>
    <col min="9221" max="9221" width="17.85546875" style="1" customWidth="1"/>
    <col min="9222" max="9222" width="18.5703125" style="1" customWidth="1"/>
    <col min="9223" max="9471" width="8.85546875" style="1"/>
    <col min="9472" max="9472" width="5.85546875" style="1" customWidth="1"/>
    <col min="9473" max="9473" width="37" style="1" customWidth="1"/>
    <col min="9474" max="9474" width="9.7109375" style="1" customWidth="1"/>
    <col min="9475" max="9475" width="10.7109375" style="1" customWidth="1"/>
    <col min="9476" max="9476" width="10.85546875" style="1" customWidth="1"/>
    <col min="9477" max="9477" width="17.85546875" style="1" customWidth="1"/>
    <col min="9478" max="9478" width="18.5703125" style="1" customWidth="1"/>
    <col min="9479" max="9727" width="8.85546875" style="1"/>
    <col min="9728" max="9728" width="5.85546875" style="1" customWidth="1"/>
    <col min="9729" max="9729" width="37" style="1" customWidth="1"/>
    <col min="9730" max="9730" width="9.7109375" style="1" customWidth="1"/>
    <col min="9731" max="9731" width="10.7109375" style="1" customWidth="1"/>
    <col min="9732" max="9732" width="10.85546875" style="1" customWidth="1"/>
    <col min="9733" max="9733" width="17.85546875" style="1" customWidth="1"/>
    <col min="9734" max="9734" width="18.5703125" style="1" customWidth="1"/>
    <col min="9735" max="9983" width="8.85546875" style="1"/>
    <col min="9984" max="9984" width="5.85546875" style="1" customWidth="1"/>
    <col min="9985" max="9985" width="37" style="1" customWidth="1"/>
    <col min="9986" max="9986" width="9.7109375" style="1" customWidth="1"/>
    <col min="9987" max="9987" width="10.7109375" style="1" customWidth="1"/>
    <col min="9988" max="9988" width="10.85546875" style="1" customWidth="1"/>
    <col min="9989" max="9989" width="17.85546875" style="1" customWidth="1"/>
    <col min="9990" max="9990" width="18.5703125" style="1" customWidth="1"/>
    <col min="9991" max="10239" width="8.85546875" style="1"/>
    <col min="10240" max="10240" width="5.85546875" style="1" customWidth="1"/>
    <col min="10241" max="10241" width="37" style="1" customWidth="1"/>
    <col min="10242" max="10242" width="9.7109375" style="1" customWidth="1"/>
    <col min="10243" max="10243" width="10.7109375" style="1" customWidth="1"/>
    <col min="10244" max="10244" width="10.85546875" style="1" customWidth="1"/>
    <col min="10245" max="10245" width="17.85546875" style="1" customWidth="1"/>
    <col min="10246" max="10246" width="18.5703125" style="1" customWidth="1"/>
    <col min="10247" max="10495" width="8.85546875" style="1"/>
    <col min="10496" max="10496" width="5.85546875" style="1" customWidth="1"/>
    <col min="10497" max="10497" width="37" style="1" customWidth="1"/>
    <col min="10498" max="10498" width="9.7109375" style="1" customWidth="1"/>
    <col min="10499" max="10499" width="10.7109375" style="1" customWidth="1"/>
    <col min="10500" max="10500" width="10.85546875" style="1" customWidth="1"/>
    <col min="10501" max="10501" width="17.85546875" style="1" customWidth="1"/>
    <col min="10502" max="10502" width="18.5703125" style="1" customWidth="1"/>
    <col min="10503" max="10751" width="8.85546875" style="1"/>
    <col min="10752" max="10752" width="5.85546875" style="1" customWidth="1"/>
    <col min="10753" max="10753" width="37" style="1" customWidth="1"/>
    <col min="10754" max="10754" width="9.7109375" style="1" customWidth="1"/>
    <col min="10755" max="10755" width="10.7109375" style="1" customWidth="1"/>
    <col min="10756" max="10756" width="10.85546875" style="1" customWidth="1"/>
    <col min="10757" max="10757" width="17.85546875" style="1" customWidth="1"/>
    <col min="10758" max="10758" width="18.5703125" style="1" customWidth="1"/>
    <col min="10759" max="11007" width="8.85546875" style="1"/>
    <col min="11008" max="11008" width="5.85546875" style="1" customWidth="1"/>
    <col min="11009" max="11009" width="37" style="1" customWidth="1"/>
    <col min="11010" max="11010" width="9.7109375" style="1" customWidth="1"/>
    <col min="11011" max="11011" width="10.7109375" style="1" customWidth="1"/>
    <col min="11012" max="11012" width="10.85546875" style="1" customWidth="1"/>
    <col min="11013" max="11013" width="17.85546875" style="1" customWidth="1"/>
    <col min="11014" max="11014" width="18.5703125" style="1" customWidth="1"/>
    <col min="11015" max="11263" width="8.85546875" style="1"/>
    <col min="11264" max="11264" width="5.85546875" style="1" customWidth="1"/>
    <col min="11265" max="11265" width="37" style="1" customWidth="1"/>
    <col min="11266" max="11266" width="9.7109375" style="1" customWidth="1"/>
    <col min="11267" max="11267" width="10.7109375" style="1" customWidth="1"/>
    <col min="11268" max="11268" width="10.85546875" style="1" customWidth="1"/>
    <col min="11269" max="11269" width="17.85546875" style="1" customWidth="1"/>
    <col min="11270" max="11270" width="18.5703125" style="1" customWidth="1"/>
    <col min="11271" max="11519" width="8.85546875" style="1"/>
    <col min="11520" max="11520" width="5.85546875" style="1" customWidth="1"/>
    <col min="11521" max="11521" width="37" style="1" customWidth="1"/>
    <col min="11522" max="11522" width="9.7109375" style="1" customWidth="1"/>
    <col min="11523" max="11523" width="10.7109375" style="1" customWidth="1"/>
    <col min="11524" max="11524" width="10.85546875" style="1" customWidth="1"/>
    <col min="11525" max="11525" width="17.85546875" style="1" customWidth="1"/>
    <col min="11526" max="11526" width="18.5703125" style="1" customWidth="1"/>
    <col min="11527" max="11775" width="8.85546875" style="1"/>
    <col min="11776" max="11776" width="5.85546875" style="1" customWidth="1"/>
    <col min="11777" max="11777" width="37" style="1" customWidth="1"/>
    <col min="11778" max="11778" width="9.7109375" style="1" customWidth="1"/>
    <col min="11779" max="11779" width="10.7109375" style="1" customWidth="1"/>
    <col min="11780" max="11780" width="10.85546875" style="1" customWidth="1"/>
    <col min="11781" max="11781" width="17.85546875" style="1" customWidth="1"/>
    <col min="11782" max="11782" width="18.5703125" style="1" customWidth="1"/>
    <col min="11783" max="12031" width="8.85546875" style="1"/>
    <col min="12032" max="12032" width="5.85546875" style="1" customWidth="1"/>
    <col min="12033" max="12033" width="37" style="1" customWidth="1"/>
    <col min="12034" max="12034" width="9.7109375" style="1" customWidth="1"/>
    <col min="12035" max="12035" width="10.7109375" style="1" customWidth="1"/>
    <col min="12036" max="12036" width="10.85546875" style="1" customWidth="1"/>
    <col min="12037" max="12037" width="17.85546875" style="1" customWidth="1"/>
    <col min="12038" max="12038" width="18.5703125" style="1" customWidth="1"/>
    <col min="12039" max="12287" width="8.85546875" style="1"/>
    <col min="12288" max="12288" width="5.85546875" style="1" customWidth="1"/>
    <col min="12289" max="12289" width="37" style="1" customWidth="1"/>
    <col min="12290" max="12290" width="9.7109375" style="1" customWidth="1"/>
    <col min="12291" max="12291" width="10.7109375" style="1" customWidth="1"/>
    <col min="12292" max="12292" width="10.85546875" style="1" customWidth="1"/>
    <col min="12293" max="12293" width="17.85546875" style="1" customWidth="1"/>
    <col min="12294" max="12294" width="18.5703125" style="1" customWidth="1"/>
    <col min="12295" max="12543" width="8.85546875" style="1"/>
    <col min="12544" max="12544" width="5.85546875" style="1" customWidth="1"/>
    <col min="12545" max="12545" width="37" style="1" customWidth="1"/>
    <col min="12546" max="12546" width="9.7109375" style="1" customWidth="1"/>
    <col min="12547" max="12547" width="10.7109375" style="1" customWidth="1"/>
    <col min="12548" max="12548" width="10.85546875" style="1" customWidth="1"/>
    <col min="12549" max="12549" width="17.85546875" style="1" customWidth="1"/>
    <col min="12550" max="12550" width="18.5703125" style="1" customWidth="1"/>
    <col min="12551" max="12799" width="8.85546875" style="1"/>
    <col min="12800" max="12800" width="5.85546875" style="1" customWidth="1"/>
    <col min="12801" max="12801" width="37" style="1" customWidth="1"/>
    <col min="12802" max="12802" width="9.7109375" style="1" customWidth="1"/>
    <col min="12803" max="12803" width="10.7109375" style="1" customWidth="1"/>
    <col min="12804" max="12804" width="10.85546875" style="1" customWidth="1"/>
    <col min="12805" max="12805" width="17.85546875" style="1" customWidth="1"/>
    <col min="12806" max="12806" width="18.5703125" style="1" customWidth="1"/>
    <col min="12807" max="13055" width="8.85546875" style="1"/>
    <col min="13056" max="13056" width="5.85546875" style="1" customWidth="1"/>
    <col min="13057" max="13057" width="37" style="1" customWidth="1"/>
    <col min="13058" max="13058" width="9.7109375" style="1" customWidth="1"/>
    <col min="13059" max="13059" width="10.7109375" style="1" customWidth="1"/>
    <col min="13060" max="13060" width="10.85546875" style="1" customWidth="1"/>
    <col min="13061" max="13061" width="17.85546875" style="1" customWidth="1"/>
    <col min="13062" max="13062" width="18.5703125" style="1" customWidth="1"/>
    <col min="13063" max="13311" width="8.85546875" style="1"/>
    <col min="13312" max="13312" width="5.85546875" style="1" customWidth="1"/>
    <col min="13313" max="13313" width="37" style="1" customWidth="1"/>
    <col min="13314" max="13314" width="9.7109375" style="1" customWidth="1"/>
    <col min="13315" max="13315" width="10.7109375" style="1" customWidth="1"/>
    <col min="13316" max="13316" width="10.85546875" style="1" customWidth="1"/>
    <col min="13317" max="13317" width="17.85546875" style="1" customWidth="1"/>
    <col min="13318" max="13318" width="18.5703125" style="1" customWidth="1"/>
    <col min="13319" max="13567" width="8.85546875" style="1"/>
    <col min="13568" max="13568" width="5.85546875" style="1" customWidth="1"/>
    <col min="13569" max="13569" width="37" style="1" customWidth="1"/>
    <col min="13570" max="13570" width="9.7109375" style="1" customWidth="1"/>
    <col min="13571" max="13571" width="10.7109375" style="1" customWidth="1"/>
    <col min="13572" max="13572" width="10.85546875" style="1" customWidth="1"/>
    <col min="13573" max="13573" width="17.85546875" style="1" customWidth="1"/>
    <col min="13574" max="13574" width="18.5703125" style="1" customWidth="1"/>
    <col min="13575" max="13823" width="8.85546875" style="1"/>
    <col min="13824" max="13824" width="5.85546875" style="1" customWidth="1"/>
    <col min="13825" max="13825" width="37" style="1" customWidth="1"/>
    <col min="13826" max="13826" width="9.7109375" style="1" customWidth="1"/>
    <col min="13827" max="13827" width="10.7109375" style="1" customWidth="1"/>
    <col min="13828" max="13828" width="10.85546875" style="1" customWidth="1"/>
    <col min="13829" max="13829" width="17.85546875" style="1" customWidth="1"/>
    <col min="13830" max="13830" width="18.5703125" style="1" customWidth="1"/>
    <col min="13831" max="14079" width="8.85546875" style="1"/>
    <col min="14080" max="14080" width="5.85546875" style="1" customWidth="1"/>
    <col min="14081" max="14081" width="37" style="1" customWidth="1"/>
    <col min="14082" max="14082" width="9.7109375" style="1" customWidth="1"/>
    <col min="14083" max="14083" width="10.7109375" style="1" customWidth="1"/>
    <col min="14084" max="14084" width="10.85546875" style="1" customWidth="1"/>
    <col min="14085" max="14085" width="17.85546875" style="1" customWidth="1"/>
    <col min="14086" max="14086" width="18.5703125" style="1" customWidth="1"/>
    <col min="14087" max="14335" width="8.85546875" style="1"/>
    <col min="14336" max="14336" width="5.85546875" style="1" customWidth="1"/>
    <col min="14337" max="14337" width="37" style="1" customWidth="1"/>
    <col min="14338" max="14338" width="9.7109375" style="1" customWidth="1"/>
    <col min="14339" max="14339" width="10.7109375" style="1" customWidth="1"/>
    <col min="14340" max="14340" width="10.85546875" style="1" customWidth="1"/>
    <col min="14341" max="14341" width="17.85546875" style="1" customWidth="1"/>
    <col min="14342" max="14342" width="18.5703125" style="1" customWidth="1"/>
    <col min="14343" max="14591" width="8.85546875" style="1"/>
    <col min="14592" max="14592" width="5.85546875" style="1" customWidth="1"/>
    <col min="14593" max="14593" width="37" style="1" customWidth="1"/>
    <col min="14594" max="14594" width="9.7109375" style="1" customWidth="1"/>
    <col min="14595" max="14595" width="10.7109375" style="1" customWidth="1"/>
    <col min="14596" max="14596" width="10.85546875" style="1" customWidth="1"/>
    <col min="14597" max="14597" width="17.85546875" style="1" customWidth="1"/>
    <col min="14598" max="14598" width="18.5703125" style="1" customWidth="1"/>
    <col min="14599" max="14847" width="8.85546875" style="1"/>
    <col min="14848" max="14848" width="5.85546875" style="1" customWidth="1"/>
    <col min="14849" max="14849" width="37" style="1" customWidth="1"/>
    <col min="14850" max="14850" width="9.7109375" style="1" customWidth="1"/>
    <col min="14851" max="14851" width="10.7109375" style="1" customWidth="1"/>
    <col min="14852" max="14852" width="10.85546875" style="1" customWidth="1"/>
    <col min="14853" max="14853" width="17.85546875" style="1" customWidth="1"/>
    <col min="14854" max="14854" width="18.5703125" style="1" customWidth="1"/>
    <col min="14855" max="15103" width="8.85546875" style="1"/>
    <col min="15104" max="15104" width="5.85546875" style="1" customWidth="1"/>
    <col min="15105" max="15105" width="37" style="1" customWidth="1"/>
    <col min="15106" max="15106" width="9.7109375" style="1" customWidth="1"/>
    <col min="15107" max="15107" width="10.7109375" style="1" customWidth="1"/>
    <col min="15108" max="15108" width="10.85546875" style="1" customWidth="1"/>
    <col min="15109" max="15109" width="17.85546875" style="1" customWidth="1"/>
    <col min="15110" max="15110" width="18.5703125" style="1" customWidth="1"/>
    <col min="15111" max="15359" width="8.85546875" style="1"/>
    <col min="15360" max="15360" width="5.85546875" style="1" customWidth="1"/>
    <col min="15361" max="15361" width="37" style="1" customWidth="1"/>
    <col min="15362" max="15362" width="9.7109375" style="1" customWidth="1"/>
    <col min="15363" max="15363" width="10.7109375" style="1" customWidth="1"/>
    <col min="15364" max="15364" width="10.85546875" style="1" customWidth="1"/>
    <col min="15365" max="15365" width="17.85546875" style="1" customWidth="1"/>
    <col min="15366" max="15366" width="18.5703125" style="1" customWidth="1"/>
    <col min="15367" max="15615" width="8.85546875" style="1"/>
    <col min="15616" max="15616" width="5.85546875" style="1" customWidth="1"/>
    <col min="15617" max="15617" width="37" style="1" customWidth="1"/>
    <col min="15618" max="15618" width="9.7109375" style="1" customWidth="1"/>
    <col min="15619" max="15619" width="10.7109375" style="1" customWidth="1"/>
    <col min="15620" max="15620" width="10.85546875" style="1" customWidth="1"/>
    <col min="15621" max="15621" width="17.85546875" style="1" customWidth="1"/>
    <col min="15622" max="15622" width="18.5703125" style="1" customWidth="1"/>
    <col min="15623" max="15871" width="8.85546875" style="1"/>
    <col min="15872" max="15872" width="5.85546875" style="1" customWidth="1"/>
    <col min="15873" max="15873" width="37" style="1" customWidth="1"/>
    <col min="15874" max="15874" width="9.7109375" style="1" customWidth="1"/>
    <col min="15875" max="15875" width="10.7109375" style="1" customWidth="1"/>
    <col min="15876" max="15876" width="10.85546875" style="1" customWidth="1"/>
    <col min="15877" max="15877" width="17.85546875" style="1" customWidth="1"/>
    <col min="15878" max="15878" width="18.5703125" style="1" customWidth="1"/>
    <col min="15879" max="16127" width="8.85546875" style="1"/>
    <col min="16128" max="16128" width="5.85546875" style="1" customWidth="1"/>
    <col min="16129" max="16129" width="37" style="1" customWidth="1"/>
    <col min="16130" max="16130" width="9.7109375" style="1" customWidth="1"/>
    <col min="16131" max="16131" width="10.7109375" style="1" customWidth="1"/>
    <col min="16132" max="16132" width="10.85546875" style="1" customWidth="1"/>
    <col min="16133" max="16133" width="17.85546875" style="1" customWidth="1"/>
    <col min="16134" max="16134" width="18.5703125" style="1" customWidth="1"/>
    <col min="16135" max="16384" width="8.85546875" style="1"/>
  </cols>
  <sheetData>
    <row r="1" spans="1:9" ht="48" hidden="1" customHeight="1" outlineLevel="1" x14ac:dyDescent="0.2">
      <c r="E1" s="100" t="s">
        <v>0</v>
      </c>
      <c r="F1" s="100"/>
      <c r="G1" s="100"/>
    </row>
    <row r="2" spans="1:9" hidden="1" outlineLevel="1" x14ac:dyDescent="0.2">
      <c r="B2" s="2"/>
      <c r="C2" s="2"/>
      <c r="D2" s="2"/>
      <c r="E2" s="2"/>
      <c r="F2" s="3"/>
      <c r="G2" s="4"/>
    </row>
    <row r="3" spans="1:9" hidden="1" outlineLevel="1" x14ac:dyDescent="0.2">
      <c r="B3" s="2"/>
      <c r="C3" s="2"/>
      <c r="D3" s="5" t="s">
        <v>1</v>
      </c>
      <c r="E3" s="2"/>
      <c r="F3" s="3"/>
      <c r="G3" s="4"/>
    </row>
    <row r="4" spans="1:9" hidden="1" outlineLevel="1" x14ac:dyDescent="0.2">
      <c r="B4" s="6"/>
      <c r="C4" s="6"/>
      <c r="D4" s="7" t="s">
        <v>2</v>
      </c>
      <c r="E4" s="6"/>
      <c r="F4" s="8"/>
      <c r="G4" s="9"/>
    </row>
    <row r="5" spans="1:9" hidden="1" outlineLevel="1" x14ac:dyDescent="0.2">
      <c r="B5" s="101" t="s">
        <v>3</v>
      </c>
      <c r="C5" s="101"/>
      <c r="D5" s="101"/>
      <c r="E5" s="101"/>
      <c r="F5" s="101"/>
      <c r="G5" s="101"/>
    </row>
    <row r="6" spans="1:9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9" hidden="1" outlineLevel="1" x14ac:dyDescent="0.2">
      <c r="B7" s="2"/>
      <c r="C7" s="2"/>
      <c r="D7" s="2"/>
      <c r="E7" s="2"/>
      <c r="F7" s="3"/>
      <c r="G7" s="4"/>
    </row>
    <row r="8" spans="1:9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  <c r="H8" s="4"/>
      <c r="I8" s="4"/>
    </row>
    <row r="9" spans="1:9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  <c r="H9" s="4"/>
      <c r="I9" s="4"/>
    </row>
    <row r="10" spans="1:9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  <c r="H10" s="4"/>
      <c r="I10" s="4"/>
    </row>
    <row r="11" spans="1:9" s="16" customFormat="1" hidden="1" outlineLevel="1" x14ac:dyDescent="0.2">
      <c r="A11" s="99" t="s">
        <v>10</v>
      </c>
      <c r="B11" s="99"/>
      <c r="C11" s="99"/>
      <c r="D11" s="99"/>
      <c r="E11" s="99"/>
      <c r="F11" s="99"/>
      <c r="G11" s="99"/>
      <c r="H11" s="4"/>
      <c r="I11" s="4"/>
    </row>
    <row r="12" spans="1:9" s="16" customFormat="1" ht="12.75" hidden="1" customHeight="1" outlineLevel="1" x14ac:dyDescent="0.2">
      <c r="A12" s="102" t="s">
        <v>11</v>
      </c>
      <c r="B12" s="102"/>
      <c r="C12" s="102"/>
      <c r="D12" s="102"/>
      <c r="E12" s="102"/>
      <c r="F12" s="102"/>
      <c r="G12" s="102"/>
      <c r="H12" s="4"/>
      <c r="I12" s="4"/>
    </row>
    <row r="13" spans="1:9" s="16" customFormat="1" hidden="1" outlineLevel="1" x14ac:dyDescent="0.2">
      <c r="A13" s="99" t="s">
        <v>12</v>
      </c>
      <c r="B13" s="99"/>
      <c r="C13" s="99"/>
      <c r="D13" s="99"/>
      <c r="E13" s="99"/>
      <c r="F13" s="99"/>
      <c r="G13" s="99"/>
      <c r="H13" s="4"/>
      <c r="I13" s="4"/>
    </row>
    <row r="14" spans="1:9" s="16" customFormat="1" hidden="1" outlineLevel="1" x14ac:dyDescent="0.2">
      <c r="A14" s="99" t="s">
        <v>13</v>
      </c>
      <c r="B14" s="99"/>
      <c r="C14" s="99"/>
      <c r="D14" s="99"/>
      <c r="E14" s="99"/>
      <c r="F14" s="99"/>
      <c r="G14" s="99"/>
      <c r="H14" s="4"/>
      <c r="I14" s="4"/>
    </row>
    <row r="15" spans="1:9" s="16" customFormat="1" hidden="1" outlineLevel="1" x14ac:dyDescent="0.2">
      <c r="A15" s="99" t="s">
        <v>14</v>
      </c>
      <c r="B15" s="99"/>
      <c r="C15" s="99"/>
      <c r="D15" s="99"/>
      <c r="E15" s="99"/>
      <c r="F15" s="99"/>
      <c r="G15" s="99"/>
      <c r="H15" s="2"/>
      <c r="I15" s="2"/>
    </row>
    <row r="16" spans="1:9" s="16" customFormat="1" hidden="1" outlineLevel="1" x14ac:dyDescent="0.2">
      <c r="A16" s="108" t="s">
        <v>15</v>
      </c>
      <c r="B16" s="99"/>
      <c r="C16" s="99"/>
      <c r="D16" s="99"/>
      <c r="E16" s="99"/>
      <c r="F16" s="99"/>
      <c r="G16" s="99"/>
      <c r="H16" s="2"/>
      <c r="I16" s="2"/>
    </row>
    <row r="17" spans="1:9" s="16" customFormat="1" hidden="1" outlineLevel="1" x14ac:dyDescent="0.2">
      <c r="A17" s="99" t="s">
        <v>16</v>
      </c>
      <c r="B17" s="99"/>
      <c r="C17" s="99"/>
      <c r="D17" s="99"/>
      <c r="E17" s="99"/>
      <c r="F17" s="99"/>
      <c r="G17" s="99"/>
      <c r="H17" s="2"/>
      <c r="I17" s="2"/>
    </row>
    <row r="18" spans="1:9" s="16" customFormat="1" hidden="1" outlineLevel="1" x14ac:dyDescent="0.2">
      <c r="A18" s="109" t="s">
        <v>17</v>
      </c>
      <c r="B18" s="109"/>
      <c r="C18" s="23"/>
      <c r="D18" s="24"/>
      <c r="E18" s="2"/>
      <c r="F18" s="3"/>
      <c r="G18" s="4"/>
      <c r="H18" s="2"/>
      <c r="I18" s="2"/>
    </row>
    <row r="19" spans="1:9" s="16" customFormat="1" outlineLevel="1" x14ac:dyDescent="0.2">
      <c r="A19" s="22"/>
      <c r="B19" s="22"/>
      <c r="C19" s="23"/>
      <c r="D19" s="24"/>
      <c r="E19" s="2"/>
      <c r="F19" s="3"/>
      <c r="G19" s="98" t="s">
        <v>138</v>
      </c>
      <c r="H19" s="2"/>
      <c r="I19" s="2"/>
    </row>
    <row r="20" spans="1:9" s="25" customFormat="1" ht="27" customHeight="1" x14ac:dyDescent="0.2">
      <c r="A20" s="110" t="s">
        <v>18</v>
      </c>
      <c r="B20" s="110"/>
      <c r="C20" s="110"/>
      <c r="D20" s="110"/>
      <c r="E20" s="110"/>
      <c r="F20" s="110"/>
      <c r="G20" s="110"/>
    </row>
    <row r="21" spans="1:9" s="25" customFormat="1" ht="15" x14ac:dyDescent="0.25">
      <c r="A21" s="26"/>
      <c r="B21" s="111" t="s">
        <v>19</v>
      </c>
      <c r="C21" s="111"/>
      <c r="D21" s="111"/>
      <c r="E21" s="111"/>
      <c r="F21" s="111"/>
      <c r="G21" s="111"/>
    </row>
    <row r="22" spans="1:9" ht="10.5" customHeight="1" collapsed="1" x14ac:dyDescent="0.2">
      <c r="A22" s="27"/>
      <c r="B22" s="27"/>
      <c r="C22" s="27"/>
      <c r="D22" s="27"/>
      <c r="E22" s="27"/>
      <c r="F22" s="28" t="s">
        <v>20</v>
      </c>
      <c r="G22" s="94"/>
    </row>
    <row r="23" spans="1:9" s="23" customFormat="1" ht="42.75" customHeight="1" x14ac:dyDescent="0.2">
      <c r="A23" s="29"/>
      <c r="B23" s="30" t="s">
        <v>21</v>
      </c>
      <c r="C23" s="103" t="s">
        <v>22</v>
      </c>
      <c r="D23" s="103"/>
      <c r="E23" s="31" t="s">
        <v>23</v>
      </c>
      <c r="F23" s="32"/>
      <c r="G23" s="33" t="s">
        <v>24</v>
      </c>
    </row>
    <row r="24" spans="1:9" s="23" customFormat="1" x14ac:dyDescent="0.2">
      <c r="A24" s="29"/>
      <c r="B24" s="104" t="s">
        <v>25</v>
      </c>
      <c r="C24" s="104"/>
      <c r="D24" s="104"/>
      <c r="E24" s="104"/>
      <c r="F24" s="104"/>
      <c r="G24" s="104"/>
    </row>
    <row r="25" spans="1:9" s="23" customFormat="1" x14ac:dyDescent="0.2">
      <c r="A25" s="29"/>
      <c r="B25" s="34" t="s">
        <v>26</v>
      </c>
      <c r="C25" s="34"/>
      <c r="D25" s="34"/>
      <c r="E25" s="34"/>
      <c r="F25" s="34"/>
      <c r="G25" s="50"/>
    </row>
    <row r="26" spans="1:9" s="23" customFormat="1" x14ac:dyDescent="0.2">
      <c r="A26" s="29"/>
      <c r="B26" s="35" t="s">
        <v>27</v>
      </c>
      <c r="C26" s="36">
        <v>2</v>
      </c>
      <c r="D26" s="37">
        <v>7.5900000000000009E-2</v>
      </c>
      <c r="E26" s="38" t="s">
        <v>28</v>
      </c>
      <c r="F26" s="39"/>
      <c r="G26" s="47">
        <v>179.91</v>
      </c>
    </row>
    <row r="27" spans="1:9" s="23" customFormat="1" hidden="1" x14ac:dyDescent="0.2">
      <c r="A27" s="29"/>
      <c r="B27" s="40"/>
      <c r="C27" s="41"/>
      <c r="D27" s="42"/>
      <c r="E27" s="43"/>
      <c r="F27" s="44"/>
      <c r="G27" s="47"/>
    </row>
    <row r="28" spans="1:9" s="23" customFormat="1" x14ac:dyDescent="0.2">
      <c r="A28" s="29"/>
      <c r="B28" s="45" t="s">
        <v>29</v>
      </c>
      <c r="C28" s="36"/>
      <c r="D28" s="46"/>
      <c r="E28" s="38"/>
      <c r="F28" s="39"/>
      <c r="G28" s="47"/>
    </row>
    <row r="29" spans="1:9" s="23" customFormat="1" x14ac:dyDescent="0.2">
      <c r="A29" s="29"/>
      <c r="B29" s="35" t="s">
        <v>30</v>
      </c>
      <c r="C29" s="36">
        <v>1</v>
      </c>
      <c r="D29" s="37">
        <v>0.15</v>
      </c>
      <c r="E29" s="38" t="s">
        <v>31</v>
      </c>
      <c r="F29" s="39"/>
      <c r="G29" s="47">
        <v>62</v>
      </c>
    </row>
    <row r="30" spans="1:9" s="23" customFormat="1" hidden="1" x14ac:dyDescent="0.2">
      <c r="A30" s="29"/>
      <c r="B30" s="35"/>
      <c r="C30" s="36"/>
      <c r="D30" s="37"/>
      <c r="E30" s="38"/>
      <c r="F30" s="39"/>
      <c r="G30" s="47"/>
    </row>
    <row r="31" spans="1:9" s="23" customFormat="1" hidden="1" x14ac:dyDescent="0.2">
      <c r="A31" s="29"/>
      <c r="B31" s="35"/>
      <c r="C31" s="36"/>
      <c r="D31" s="37"/>
      <c r="E31" s="38"/>
      <c r="F31" s="39"/>
      <c r="G31" s="47"/>
    </row>
    <row r="32" spans="1:9" s="23" customFormat="1" x14ac:dyDescent="0.2">
      <c r="A32" s="29"/>
      <c r="B32" s="34" t="s">
        <v>32</v>
      </c>
      <c r="C32" s="36"/>
      <c r="D32" s="46"/>
      <c r="E32" s="38"/>
      <c r="F32" s="39"/>
      <c r="G32" s="47"/>
    </row>
    <row r="33" spans="1:7" s="23" customFormat="1" x14ac:dyDescent="0.2">
      <c r="A33" s="29"/>
      <c r="B33" s="35" t="s">
        <v>27</v>
      </c>
      <c r="C33" s="36">
        <v>2</v>
      </c>
      <c r="D33" s="37">
        <v>1.2896000000000001</v>
      </c>
      <c r="E33" s="38" t="s">
        <v>33</v>
      </c>
      <c r="F33" s="39"/>
      <c r="G33" s="47">
        <v>331.51</v>
      </c>
    </row>
    <row r="34" spans="1:7" s="23" customFormat="1" x14ac:dyDescent="0.2">
      <c r="A34" s="29"/>
      <c r="B34" s="48" t="s">
        <v>34</v>
      </c>
      <c r="C34" s="34"/>
      <c r="D34" s="34"/>
      <c r="E34" s="34"/>
      <c r="F34" s="49"/>
      <c r="G34" s="50"/>
    </row>
    <row r="35" spans="1:7" s="23" customFormat="1" x14ac:dyDescent="0.2">
      <c r="A35" s="29"/>
      <c r="B35" s="35" t="s">
        <v>35</v>
      </c>
      <c r="C35" s="36">
        <v>2</v>
      </c>
      <c r="D35" s="37">
        <v>0.51019999999999999</v>
      </c>
      <c r="E35" s="38" t="s">
        <v>36</v>
      </c>
      <c r="F35" s="39"/>
      <c r="G35" s="47">
        <v>994.56</v>
      </c>
    </row>
    <row r="36" spans="1:7" s="23" customFormat="1" ht="24" hidden="1" x14ac:dyDescent="0.2">
      <c r="A36" s="29"/>
      <c r="B36" s="51" t="s">
        <v>37</v>
      </c>
      <c r="C36" s="36">
        <v>1</v>
      </c>
      <c r="D36" s="36"/>
      <c r="E36" s="38" t="s">
        <v>38</v>
      </c>
      <c r="F36" s="39"/>
      <c r="G36" s="47"/>
    </row>
    <row r="37" spans="1:7" s="23" customFormat="1" x14ac:dyDescent="0.2">
      <c r="A37" s="29"/>
      <c r="B37" s="51" t="s">
        <v>124</v>
      </c>
      <c r="C37" s="36">
        <v>1</v>
      </c>
      <c r="D37" s="36">
        <v>1.5</v>
      </c>
      <c r="E37" s="38" t="s">
        <v>38</v>
      </c>
      <c r="F37" s="39">
        <v>130.41999999999999</v>
      </c>
      <c r="G37" s="47">
        <v>195.63</v>
      </c>
    </row>
    <row r="38" spans="1:7" s="23" customFormat="1" x14ac:dyDescent="0.2">
      <c r="A38" s="29"/>
      <c r="B38" s="35" t="s">
        <v>39</v>
      </c>
      <c r="C38" s="36">
        <v>2</v>
      </c>
      <c r="D38" s="46">
        <v>2.97</v>
      </c>
      <c r="E38" s="38" t="s">
        <v>31</v>
      </c>
      <c r="F38" s="39"/>
      <c r="G38" s="47">
        <v>530.45000000000005</v>
      </c>
    </row>
    <row r="39" spans="1:7" s="23" customFormat="1" x14ac:dyDescent="0.2">
      <c r="A39" s="29"/>
      <c r="B39" s="35" t="s">
        <v>40</v>
      </c>
      <c r="C39" s="36">
        <v>1</v>
      </c>
      <c r="D39" s="46">
        <v>2.97</v>
      </c>
      <c r="E39" s="38" t="s">
        <v>31</v>
      </c>
      <c r="F39" s="39"/>
      <c r="G39" s="47">
        <v>1126.33</v>
      </c>
    </row>
    <row r="40" spans="1:7" s="23" customFormat="1" hidden="1" x14ac:dyDescent="0.2">
      <c r="A40" s="29"/>
      <c r="B40" s="35"/>
      <c r="C40" s="36"/>
      <c r="D40" s="36"/>
      <c r="E40" s="38"/>
      <c r="F40" s="39"/>
      <c r="G40" s="47"/>
    </row>
    <row r="41" spans="1:7" s="23" customFormat="1" x14ac:dyDescent="0.2">
      <c r="A41" s="29"/>
      <c r="B41" s="34" t="s">
        <v>41</v>
      </c>
      <c r="C41" s="36"/>
      <c r="D41" s="46"/>
      <c r="E41" s="38"/>
      <c r="F41" s="39"/>
      <c r="G41" s="47"/>
    </row>
    <row r="42" spans="1:7" s="23" customFormat="1" x14ac:dyDescent="0.2">
      <c r="A42" s="29"/>
      <c r="B42" s="35" t="s">
        <v>42</v>
      </c>
      <c r="C42" s="36">
        <v>1</v>
      </c>
      <c r="D42" s="36">
        <v>1</v>
      </c>
      <c r="E42" s="38" t="s">
        <v>43</v>
      </c>
      <c r="F42" s="39"/>
      <c r="G42" s="47">
        <v>1219.01</v>
      </c>
    </row>
    <row r="43" spans="1:7" s="23" customFormat="1" hidden="1" x14ac:dyDescent="0.2">
      <c r="A43" s="29"/>
      <c r="B43" s="51" t="s">
        <v>44</v>
      </c>
      <c r="C43" s="36">
        <v>1</v>
      </c>
      <c r="D43" s="36"/>
      <c r="E43" s="38" t="s">
        <v>43</v>
      </c>
      <c r="F43" s="39"/>
      <c r="G43" s="47"/>
    </row>
    <row r="44" spans="1:7" s="23" customFormat="1" hidden="1" x14ac:dyDescent="0.2">
      <c r="A44" s="29"/>
      <c r="B44" s="51"/>
      <c r="C44" s="36"/>
      <c r="D44" s="36"/>
      <c r="E44" s="38"/>
      <c r="F44" s="39"/>
      <c r="G44" s="47"/>
    </row>
    <row r="45" spans="1:7" s="23" customFormat="1" x14ac:dyDescent="0.2">
      <c r="A45" s="29"/>
      <c r="B45" s="52" t="s">
        <v>45</v>
      </c>
      <c r="C45" s="36"/>
      <c r="D45" s="36"/>
      <c r="E45" s="38"/>
      <c r="F45" s="39"/>
      <c r="G45" s="47"/>
    </row>
    <row r="46" spans="1:7" s="23" customFormat="1" x14ac:dyDescent="0.2">
      <c r="A46" s="29"/>
      <c r="B46" s="53" t="s">
        <v>27</v>
      </c>
      <c r="C46" s="36">
        <v>2</v>
      </c>
      <c r="D46" s="46">
        <v>1.2896000000000001</v>
      </c>
      <c r="E46" s="38" t="s">
        <v>33</v>
      </c>
      <c r="F46" s="39"/>
      <c r="G46" s="47">
        <v>331.51</v>
      </c>
    </row>
    <row r="47" spans="1:7" s="23" customFormat="1" x14ac:dyDescent="0.2">
      <c r="A47" s="29"/>
      <c r="B47" s="52" t="s">
        <v>46</v>
      </c>
      <c r="C47" s="36"/>
      <c r="D47" s="36"/>
      <c r="E47" s="38"/>
      <c r="F47" s="39"/>
      <c r="G47" s="47"/>
    </row>
    <row r="48" spans="1:7" s="23" customFormat="1" x14ac:dyDescent="0.2">
      <c r="A48" s="29"/>
      <c r="B48" s="35" t="s">
        <v>47</v>
      </c>
      <c r="C48" s="36">
        <v>2</v>
      </c>
      <c r="D48" s="37">
        <v>4.0299999999999996E-2</v>
      </c>
      <c r="E48" s="38" t="s">
        <v>28</v>
      </c>
      <c r="F48" s="39"/>
      <c r="G48" s="47">
        <v>66.23</v>
      </c>
    </row>
    <row r="49" spans="1:7" s="23" customFormat="1" ht="25.5" customHeight="1" x14ac:dyDescent="0.2">
      <c r="A49" s="29"/>
      <c r="B49" s="105" t="s">
        <v>48</v>
      </c>
      <c r="C49" s="106"/>
      <c r="D49" s="106"/>
      <c r="E49" s="107"/>
      <c r="F49" s="39"/>
      <c r="G49" s="47"/>
    </row>
    <row r="50" spans="1:7" s="23" customFormat="1" x14ac:dyDescent="0.2">
      <c r="A50" s="29"/>
      <c r="B50" s="35" t="s">
        <v>49</v>
      </c>
      <c r="C50" s="36">
        <v>2</v>
      </c>
      <c r="D50" s="37">
        <v>4.0299999999999996E-2</v>
      </c>
      <c r="E50" s="54" t="s">
        <v>50</v>
      </c>
      <c r="F50" s="39"/>
      <c r="G50" s="47">
        <v>66.33</v>
      </c>
    </row>
    <row r="51" spans="1:7" s="23" customFormat="1" x14ac:dyDescent="0.2">
      <c r="A51" s="29"/>
      <c r="B51" s="35" t="s">
        <v>125</v>
      </c>
      <c r="C51" s="36">
        <v>1</v>
      </c>
      <c r="D51" s="36">
        <v>1</v>
      </c>
      <c r="E51" s="54" t="s">
        <v>126</v>
      </c>
      <c r="F51" s="39">
        <v>143.4</v>
      </c>
      <c r="G51" s="47">
        <v>143.4</v>
      </c>
    </row>
    <row r="52" spans="1:7" s="23" customFormat="1" hidden="1" x14ac:dyDescent="0.2">
      <c r="A52" s="29"/>
      <c r="B52" s="35"/>
      <c r="C52" s="36"/>
      <c r="D52" s="36"/>
      <c r="E52" s="54"/>
      <c r="F52" s="39"/>
      <c r="G52" s="47"/>
    </row>
    <row r="53" spans="1:7" s="23" customFormat="1" hidden="1" x14ac:dyDescent="0.2">
      <c r="A53" s="29"/>
      <c r="B53" s="35"/>
      <c r="C53" s="36"/>
      <c r="D53" s="36"/>
      <c r="E53" s="54"/>
      <c r="F53" s="39"/>
      <c r="G53" s="47"/>
    </row>
    <row r="54" spans="1:7" s="23" customFormat="1" hidden="1" x14ac:dyDescent="0.2">
      <c r="A54" s="29"/>
      <c r="B54" s="35"/>
      <c r="C54" s="36"/>
      <c r="D54" s="36"/>
      <c r="E54" s="54"/>
      <c r="F54" s="39"/>
      <c r="G54" s="47"/>
    </row>
    <row r="55" spans="1:7" s="23" customFormat="1" x14ac:dyDescent="0.2">
      <c r="A55" s="29"/>
      <c r="B55" s="52" t="s">
        <v>51</v>
      </c>
      <c r="C55" s="36"/>
      <c r="D55" s="36"/>
      <c r="E55" s="38"/>
      <c r="F55" s="39"/>
      <c r="G55" s="47"/>
    </row>
    <row r="56" spans="1:7" s="23" customFormat="1" x14ac:dyDescent="0.2">
      <c r="A56" s="29"/>
      <c r="B56" s="35" t="s">
        <v>127</v>
      </c>
      <c r="C56" s="36">
        <v>1</v>
      </c>
      <c r="D56" s="56">
        <v>1</v>
      </c>
      <c r="E56" s="38" t="s">
        <v>128</v>
      </c>
      <c r="F56" s="39">
        <v>2370.8200000000002</v>
      </c>
      <c r="G56" s="47">
        <v>2370.8200000000002</v>
      </c>
    </row>
    <row r="57" spans="1:7" s="23" customFormat="1" hidden="1" x14ac:dyDescent="0.2">
      <c r="A57" s="29"/>
      <c r="B57" s="55"/>
      <c r="C57" s="36"/>
      <c r="D57" s="36"/>
      <c r="E57" s="38"/>
      <c r="F57" s="57"/>
      <c r="G57" s="47"/>
    </row>
    <row r="58" spans="1:7" s="23" customFormat="1" hidden="1" x14ac:dyDescent="0.2">
      <c r="A58" s="29"/>
      <c r="B58" s="55" t="s">
        <v>52</v>
      </c>
      <c r="C58" s="36">
        <v>1</v>
      </c>
      <c r="D58" s="56"/>
      <c r="E58" s="38">
        <v>0</v>
      </c>
      <c r="F58" s="39"/>
      <c r="G58" s="47"/>
    </row>
    <row r="59" spans="1:7" s="23" customFormat="1" x14ac:dyDescent="0.2">
      <c r="A59" s="29"/>
      <c r="B59" s="58" t="s">
        <v>53</v>
      </c>
      <c r="C59" s="34"/>
      <c r="D59" s="34"/>
      <c r="E59" s="34"/>
      <c r="F59" s="49"/>
      <c r="G59" s="50"/>
    </row>
    <row r="60" spans="1:7" s="23" customFormat="1" x14ac:dyDescent="0.2">
      <c r="A60" s="29"/>
      <c r="B60" s="35" t="s">
        <v>54</v>
      </c>
      <c r="C60" s="36">
        <v>12</v>
      </c>
      <c r="D60" s="37">
        <v>4.0299999999999996E-2</v>
      </c>
      <c r="E60" s="38" t="s">
        <v>55</v>
      </c>
      <c r="F60" s="39"/>
      <c r="G60" s="47">
        <v>2128.39</v>
      </c>
    </row>
    <row r="61" spans="1:7" s="23" customFormat="1" x14ac:dyDescent="0.2">
      <c r="A61" s="29"/>
      <c r="B61" s="35" t="s">
        <v>56</v>
      </c>
      <c r="C61" s="36">
        <v>12</v>
      </c>
      <c r="D61" s="37">
        <v>9.4769999999999993E-2</v>
      </c>
      <c r="E61" s="38" t="s">
        <v>55</v>
      </c>
      <c r="F61" s="39"/>
      <c r="G61" s="62">
        <v>1981.61</v>
      </c>
    </row>
    <row r="62" spans="1:7" s="23" customFormat="1" x14ac:dyDescent="0.2">
      <c r="A62" s="29"/>
      <c r="B62" s="35" t="s">
        <v>57</v>
      </c>
      <c r="C62" s="36">
        <v>1</v>
      </c>
      <c r="D62" s="46">
        <v>2.69</v>
      </c>
      <c r="E62" s="38" t="s">
        <v>58</v>
      </c>
      <c r="F62" s="39"/>
      <c r="G62" s="47">
        <v>3966.48</v>
      </c>
    </row>
    <row r="63" spans="1:7" s="23" customFormat="1" x14ac:dyDescent="0.2">
      <c r="A63" s="29"/>
      <c r="B63" s="35" t="s">
        <v>59</v>
      </c>
      <c r="C63" s="36">
        <v>1</v>
      </c>
      <c r="D63" s="46">
        <v>34.549900000000001</v>
      </c>
      <c r="E63" s="38" t="s">
        <v>60</v>
      </c>
      <c r="F63" s="39"/>
      <c r="G63" s="47">
        <v>12579.37</v>
      </c>
    </row>
    <row r="64" spans="1:7" s="23" customFormat="1" x14ac:dyDescent="0.2">
      <c r="A64" s="29"/>
      <c r="B64" s="35" t="s">
        <v>61</v>
      </c>
      <c r="C64" s="36">
        <v>1</v>
      </c>
      <c r="D64" s="46">
        <v>2.69</v>
      </c>
      <c r="E64" s="38" t="s">
        <v>62</v>
      </c>
      <c r="F64" s="39"/>
      <c r="G64" s="47">
        <v>16.3</v>
      </c>
    </row>
    <row r="65" spans="1:7" s="23" customFormat="1" x14ac:dyDescent="0.2">
      <c r="A65" s="29"/>
      <c r="B65" s="35" t="s">
        <v>63</v>
      </c>
      <c r="C65" s="36">
        <v>1</v>
      </c>
      <c r="D65" s="46">
        <v>2.69</v>
      </c>
      <c r="E65" s="38" t="s">
        <v>62</v>
      </c>
      <c r="F65" s="39"/>
      <c r="G65" s="47">
        <v>1665.94</v>
      </c>
    </row>
    <row r="66" spans="1:7" s="23" customFormat="1" hidden="1" x14ac:dyDescent="0.2">
      <c r="A66" s="29"/>
      <c r="B66" s="35" t="s">
        <v>64</v>
      </c>
      <c r="C66" s="36">
        <v>1</v>
      </c>
      <c r="D66" s="36"/>
      <c r="E66" s="38" t="s">
        <v>43</v>
      </c>
      <c r="F66" s="39"/>
      <c r="G66" s="47"/>
    </row>
    <row r="67" spans="1:7" s="23" customFormat="1" hidden="1" x14ac:dyDescent="0.2">
      <c r="A67" s="29"/>
      <c r="B67" s="35"/>
      <c r="C67" s="36"/>
      <c r="D67" s="36"/>
      <c r="E67" s="38"/>
      <c r="F67" s="39"/>
      <c r="G67" s="47"/>
    </row>
    <row r="68" spans="1:7" s="23" customFormat="1" ht="25.5" customHeight="1" x14ac:dyDescent="0.2">
      <c r="A68" s="29"/>
      <c r="B68" s="105" t="s">
        <v>65</v>
      </c>
      <c r="C68" s="106"/>
      <c r="D68" s="106"/>
      <c r="E68" s="107"/>
      <c r="F68" s="34"/>
      <c r="G68" s="50"/>
    </row>
    <row r="69" spans="1:7" s="13" customFormat="1" hidden="1" x14ac:dyDescent="0.2">
      <c r="A69" s="59"/>
      <c r="B69" s="60" t="s">
        <v>66</v>
      </c>
      <c r="C69" s="61">
        <v>1</v>
      </c>
      <c r="D69" s="61"/>
      <c r="E69" s="62" t="s">
        <v>67</v>
      </c>
      <c r="F69" s="63"/>
      <c r="G69" s="47"/>
    </row>
    <row r="70" spans="1:7" s="23" customFormat="1" x14ac:dyDescent="0.2">
      <c r="A70" s="29"/>
      <c r="B70" s="35" t="s">
        <v>68</v>
      </c>
      <c r="C70" s="36">
        <v>12</v>
      </c>
      <c r="D70" s="36">
        <v>1</v>
      </c>
      <c r="E70" s="38" t="s">
        <v>43</v>
      </c>
      <c r="F70" s="39"/>
      <c r="G70" s="61">
        <f>1890*C70</f>
        <v>22680</v>
      </c>
    </row>
    <row r="71" spans="1:7" s="23" customFormat="1" ht="24" x14ac:dyDescent="0.2">
      <c r="A71" s="29"/>
      <c r="B71" s="64" t="s">
        <v>129</v>
      </c>
      <c r="C71" s="65">
        <v>1</v>
      </c>
      <c r="D71" s="66">
        <v>1</v>
      </c>
      <c r="E71" s="65" t="s">
        <v>43</v>
      </c>
      <c r="F71" s="65">
        <v>7687.7640000000001</v>
      </c>
      <c r="G71" s="47">
        <v>7687.7640000000001</v>
      </c>
    </row>
    <row r="72" spans="1:7" s="23" customFormat="1" hidden="1" x14ac:dyDescent="0.2">
      <c r="A72" s="29"/>
      <c r="B72" s="64"/>
      <c r="C72" s="65"/>
      <c r="D72" s="66"/>
      <c r="E72" s="65"/>
      <c r="F72" s="65"/>
      <c r="G72" s="47"/>
    </row>
    <row r="73" spans="1:7" s="23" customFormat="1" hidden="1" x14ac:dyDescent="0.2">
      <c r="A73" s="29"/>
      <c r="B73" s="64"/>
      <c r="C73" s="65"/>
      <c r="D73" s="66"/>
      <c r="E73" s="65"/>
      <c r="F73" s="65"/>
      <c r="G73" s="96"/>
    </row>
    <row r="74" spans="1:7" s="23" customFormat="1" hidden="1" x14ac:dyDescent="0.2">
      <c r="A74" s="29"/>
      <c r="B74" s="52" t="s">
        <v>69</v>
      </c>
      <c r="C74" s="38"/>
      <c r="D74" s="38"/>
      <c r="E74" s="38"/>
      <c r="F74" s="67"/>
      <c r="G74" s="62"/>
    </row>
    <row r="75" spans="1:7" s="23" customFormat="1" hidden="1" x14ac:dyDescent="0.2">
      <c r="A75" s="29"/>
      <c r="B75" s="51" t="s">
        <v>70</v>
      </c>
      <c r="C75" s="68">
        <v>1</v>
      </c>
      <c r="D75" s="36"/>
      <c r="E75" s="38" t="s">
        <v>71</v>
      </c>
      <c r="F75" s="39"/>
      <c r="G75" s="47"/>
    </row>
    <row r="76" spans="1:7" s="23" customFormat="1" x14ac:dyDescent="0.2">
      <c r="A76" s="29"/>
      <c r="B76" s="34" t="s">
        <v>72</v>
      </c>
      <c r="C76" s="34"/>
      <c r="D76" s="34"/>
      <c r="E76" s="34"/>
      <c r="F76" s="34"/>
      <c r="G76" s="50"/>
    </row>
    <row r="77" spans="1:7" s="23" customFormat="1" ht="24" x14ac:dyDescent="0.2">
      <c r="A77" s="29"/>
      <c r="B77" s="51" t="s">
        <v>73</v>
      </c>
      <c r="C77" s="36">
        <v>1</v>
      </c>
      <c r="D77" s="46">
        <v>9.4799999999999995E-2</v>
      </c>
      <c r="E77" s="69" t="s">
        <v>74</v>
      </c>
      <c r="F77" s="39"/>
      <c r="G77" s="47">
        <v>665.14</v>
      </c>
    </row>
    <row r="78" spans="1:7" s="23" customFormat="1" ht="24" x14ac:dyDescent="0.2">
      <c r="A78" s="29"/>
      <c r="B78" s="51" t="s">
        <v>75</v>
      </c>
      <c r="C78" s="36">
        <v>1</v>
      </c>
      <c r="D78" s="46">
        <v>0.02</v>
      </c>
      <c r="E78" s="38" t="s">
        <v>76</v>
      </c>
      <c r="F78" s="39"/>
      <c r="G78" s="47">
        <v>147.82</v>
      </c>
    </row>
    <row r="79" spans="1:7" s="23" customFormat="1" hidden="1" x14ac:dyDescent="0.2">
      <c r="A79" s="29"/>
      <c r="B79" s="70"/>
      <c r="C79" s="36"/>
      <c r="D79" s="36"/>
      <c r="E79" s="38"/>
      <c r="F79" s="39"/>
      <c r="G79" s="47"/>
    </row>
    <row r="80" spans="1:7" s="23" customFormat="1" hidden="1" x14ac:dyDescent="0.2">
      <c r="A80" s="29"/>
      <c r="B80" s="35"/>
      <c r="C80" s="36"/>
      <c r="D80" s="36"/>
      <c r="E80" s="38"/>
      <c r="F80" s="39"/>
      <c r="G80" s="47"/>
    </row>
    <row r="81" spans="1:7" s="23" customFormat="1" hidden="1" x14ac:dyDescent="0.2">
      <c r="A81" s="29"/>
      <c r="B81" s="35"/>
      <c r="C81" s="36"/>
      <c r="D81" s="36"/>
      <c r="E81" s="38"/>
      <c r="F81" s="39"/>
      <c r="G81" s="47"/>
    </row>
    <row r="82" spans="1:7" s="23" customFormat="1" hidden="1" x14ac:dyDescent="0.2">
      <c r="A82" s="29"/>
      <c r="B82" s="35"/>
      <c r="C82" s="36"/>
      <c r="D82" s="36"/>
      <c r="E82" s="38"/>
      <c r="F82" s="39"/>
      <c r="G82" s="47"/>
    </row>
    <row r="83" spans="1:7" s="23" customFormat="1" hidden="1" x14ac:dyDescent="0.2">
      <c r="A83" s="29"/>
      <c r="B83" s="35"/>
      <c r="C83" s="36"/>
      <c r="D83" s="36"/>
      <c r="E83" s="38"/>
      <c r="F83" s="39"/>
      <c r="G83" s="47"/>
    </row>
    <row r="84" spans="1:7" s="23" customFormat="1" hidden="1" x14ac:dyDescent="0.2">
      <c r="A84" s="29"/>
      <c r="B84" s="35"/>
      <c r="C84" s="36"/>
      <c r="D84" s="36"/>
      <c r="E84" s="38"/>
      <c r="F84" s="39"/>
      <c r="G84" s="47"/>
    </row>
    <row r="85" spans="1:7" s="23" customFormat="1" hidden="1" x14ac:dyDescent="0.2">
      <c r="A85" s="29"/>
      <c r="B85" s="35"/>
      <c r="C85" s="36"/>
      <c r="D85" s="36"/>
      <c r="E85" s="38"/>
      <c r="F85" s="39"/>
      <c r="G85" s="47"/>
    </row>
    <row r="86" spans="1:7" s="23" customFormat="1" hidden="1" x14ac:dyDescent="0.2">
      <c r="A86" s="29"/>
      <c r="B86" s="35"/>
      <c r="C86" s="36"/>
      <c r="D86" s="36"/>
      <c r="E86" s="38"/>
      <c r="F86" s="39"/>
      <c r="G86" s="47"/>
    </row>
    <row r="87" spans="1:7" s="23" customFormat="1" x14ac:dyDescent="0.2">
      <c r="A87" s="29"/>
      <c r="B87" s="52" t="s">
        <v>77</v>
      </c>
      <c r="C87" s="38"/>
      <c r="D87" s="38"/>
      <c r="E87" s="38"/>
      <c r="F87" s="67"/>
      <c r="G87" s="62"/>
    </row>
    <row r="88" spans="1:7" s="23" customFormat="1" x14ac:dyDescent="0.2">
      <c r="A88" s="29"/>
      <c r="B88" s="71" t="s">
        <v>78</v>
      </c>
      <c r="C88" s="68">
        <v>151</v>
      </c>
      <c r="D88" s="38">
        <v>44.36</v>
      </c>
      <c r="E88" s="38" t="s">
        <v>38</v>
      </c>
      <c r="F88" s="39"/>
      <c r="G88" s="47">
        <v>18755.41</v>
      </c>
    </row>
    <row r="89" spans="1:7" s="23" customFormat="1" ht="25.5" hidden="1" x14ac:dyDescent="0.2">
      <c r="A89" s="29"/>
      <c r="B89" s="72" t="s">
        <v>79</v>
      </c>
      <c r="C89" s="68"/>
      <c r="D89" s="38">
        <v>0</v>
      </c>
      <c r="E89" s="38" t="s">
        <v>38</v>
      </c>
      <c r="F89" s="39"/>
      <c r="G89" s="47"/>
    </row>
    <row r="90" spans="1:7" s="23" customFormat="1" x14ac:dyDescent="0.2">
      <c r="A90" s="29"/>
      <c r="B90" s="71" t="s">
        <v>80</v>
      </c>
      <c r="C90" s="68">
        <v>24</v>
      </c>
      <c r="D90" s="38">
        <v>44.36</v>
      </c>
      <c r="E90" s="38" t="s">
        <v>38</v>
      </c>
      <c r="F90" s="39"/>
      <c r="G90" s="47">
        <v>7612.18</v>
      </c>
    </row>
    <row r="91" spans="1:7" s="23" customFormat="1" ht="25.5" hidden="1" x14ac:dyDescent="0.2">
      <c r="A91" s="29"/>
      <c r="B91" s="72" t="s">
        <v>81</v>
      </c>
      <c r="C91" s="68"/>
      <c r="D91" s="38">
        <v>0</v>
      </c>
      <c r="E91" s="38" t="s">
        <v>38</v>
      </c>
      <c r="F91" s="39"/>
      <c r="G91" s="47"/>
    </row>
    <row r="92" spans="1:7" s="23" customFormat="1" x14ac:dyDescent="0.2">
      <c r="A92" s="29"/>
      <c r="B92" s="72" t="s">
        <v>82</v>
      </c>
      <c r="C92" s="68">
        <v>1</v>
      </c>
      <c r="D92" s="38">
        <v>59</v>
      </c>
      <c r="E92" s="69" t="s">
        <v>38</v>
      </c>
      <c r="F92" s="39"/>
      <c r="G92" s="47">
        <v>279.66000000000003</v>
      </c>
    </row>
    <row r="93" spans="1:7" s="23" customFormat="1" x14ac:dyDescent="0.2">
      <c r="A93" s="29"/>
      <c r="B93" s="72" t="s">
        <v>83</v>
      </c>
      <c r="C93" s="68">
        <v>1</v>
      </c>
      <c r="D93" s="38">
        <v>44.36</v>
      </c>
      <c r="E93" s="69" t="s">
        <v>38</v>
      </c>
      <c r="F93" s="39"/>
      <c r="G93" s="47">
        <v>162.36000000000001</v>
      </c>
    </row>
    <row r="94" spans="1:7" s="23" customFormat="1" x14ac:dyDescent="0.2">
      <c r="A94" s="29"/>
      <c r="B94" s="72" t="s">
        <v>84</v>
      </c>
      <c r="C94" s="68">
        <v>1</v>
      </c>
      <c r="D94" s="38">
        <v>1.5</v>
      </c>
      <c r="E94" s="69" t="s">
        <v>38</v>
      </c>
      <c r="F94" s="39"/>
      <c r="G94" s="47">
        <v>0.83</v>
      </c>
    </row>
    <row r="95" spans="1:7" s="23" customFormat="1" x14ac:dyDescent="0.2">
      <c r="A95" s="29"/>
      <c r="B95" s="72" t="s">
        <v>85</v>
      </c>
      <c r="C95" s="68">
        <v>2</v>
      </c>
      <c r="D95" s="38">
        <v>4.25</v>
      </c>
      <c r="E95" s="69" t="s">
        <v>38</v>
      </c>
      <c r="F95" s="39"/>
      <c r="G95" s="47">
        <v>54.06</v>
      </c>
    </row>
    <row r="96" spans="1:7" s="23" customFormat="1" ht="63" customHeight="1" x14ac:dyDescent="0.2">
      <c r="A96" s="29"/>
      <c r="B96" s="72" t="s">
        <v>86</v>
      </c>
      <c r="C96" s="68">
        <v>0</v>
      </c>
      <c r="D96" s="38">
        <v>0</v>
      </c>
      <c r="E96" s="69">
        <v>0</v>
      </c>
      <c r="F96" s="39"/>
      <c r="G96" s="47">
        <v>0</v>
      </c>
    </row>
    <row r="97" spans="1:7" s="23" customFormat="1" x14ac:dyDescent="0.2">
      <c r="A97" s="29"/>
      <c r="B97" s="72" t="s">
        <v>87</v>
      </c>
      <c r="C97" s="68">
        <v>2</v>
      </c>
      <c r="D97" s="38">
        <v>0.5</v>
      </c>
      <c r="E97" s="69" t="s">
        <v>38</v>
      </c>
      <c r="F97" s="39"/>
      <c r="G97" s="47">
        <v>0.55000000000000004</v>
      </c>
    </row>
    <row r="98" spans="1:7" s="23" customFormat="1" hidden="1" x14ac:dyDescent="0.2">
      <c r="A98" s="29"/>
      <c r="B98" s="72" t="s">
        <v>88</v>
      </c>
      <c r="C98" s="68">
        <v>0</v>
      </c>
      <c r="D98" s="38">
        <v>0</v>
      </c>
      <c r="E98" s="69" t="s">
        <v>38</v>
      </c>
      <c r="F98" s="39"/>
      <c r="G98" s="47"/>
    </row>
    <row r="99" spans="1:7" s="23" customFormat="1" x14ac:dyDescent="0.2">
      <c r="A99" s="29"/>
      <c r="B99" s="72" t="s">
        <v>89</v>
      </c>
      <c r="C99" s="68">
        <v>24</v>
      </c>
      <c r="D99" s="38">
        <v>1.6</v>
      </c>
      <c r="E99" s="69" t="s">
        <v>38</v>
      </c>
      <c r="F99" s="39"/>
      <c r="G99" s="47">
        <v>218.5</v>
      </c>
    </row>
    <row r="100" spans="1:7" s="23" customFormat="1" ht="25.5" x14ac:dyDescent="0.2">
      <c r="A100" s="29"/>
      <c r="B100" s="72" t="s">
        <v>90</v>
      </c>
      <c r="C100" s="68">
        <v>1</v>
      </c>
      <c r="D100" s="38">
        <v>2.2000000000000002</v>
      </c>
      <c r="E100" s="69" t="s">
        <v>38</v>
      </c>
      <c r="F100" s="39"/>
      <c r="G100" s="47">
        <v>1.21</v>
      </c>
    </row>
    <row r="101" spans="1:7" s="23" customFormat="1" x14ac:dyDescent="0.2">
      <c r="A101" s="29"/>
      <c r="B101" s="72" t="s">
        <v>91</v>
      </c>
      <c r="C101" s="68">
        <v>1</v>
      </c>
      <c r="D101" s="38">
        <v>1.1000000000000001</v>
      </c>
      <c r="E101" s="69" t="s">
        <v>38</v>
      </c>
      <c r="F101" s="39"/>
      <c r="G101" s="47">
        <v>0.61</v>
      </c>
    </row>
    <row r="102" spans="1:7" s="23" customFormat="1" x14ac:dyDescent="0.2">
      <c r="A102" s="29"/>
      <c r="B102" s="72" t="s">
        <v>92</v>
      </c>
      <c r="C102" s="68">
        <v>1</v>
      </c>
      <c r="D102" s="38">
        <v>12</v>
      </c>
      <c r="E102" s="69" t="s">
        <v>38</v>
      </c>
      <c r="F102" s="39"/>
      <c r="G102" s="47">
        <v>105.36</v>
      </c>
    </row>
    <row r="103" spans="1:7" s="23" customFormat="1" hidden="1" x14ac:dyDescent="0.2">
      <c r="A103" s="29"/>
      <c r="B103" s="72" t="s">
        <v>93</v>
      </c>
      <c r="C103" s="68">
        <v>0</v>
      </c>
      <c r="D103" s="38">
        <v>0</v>
      </c>
      <c r="E103" s="69" t="s">
        <v>38</v>
      </c>
      <c r="F103" s="39"/>
      <c r="G103" s="47">
        <v>0</v>
      </c>
    </row>
    <row r="104" spans="1:7" s="23" customFormat="1" x14ac:dyDescent="0.2">
      <c r="A104" s="29"/>
      <c r="B104" s="72" t="s">
        <v>93</v>
      </c>
      <c r="C104" s="68">
        <v>1</v>
      </c>
      <c r="D104" s="38">
        <v>6.8</v>
      </c>
      <c r="E104" s="69" t="s">
        <v>38</v>
      </c>
      <c r="F104" s="39"/>
      <c r="G104" s="47">
        <v>110.84</v>
      </c>
    </row>
    <row r="105" spans="1:7" s="23" customFormat="1" hidden="1" x14ac:dyDescent="0.2">
      <c r="A105" s="29"/>
      <c r="B105" s="72" t="s">
        <v>94</v>
      </c>
      <c r="C105" s="68">
        <v>0</v>
      </c>
      <c r="D105" s="38">
        <v>0</v>
      </c>
      <c r="E105" s="69" t="s">
        <v>43</v>
      </c>
      <c r="F105" s="39"/>
      <c r="G105" s="47">
        <v>0</v>
      </c>
    </row>
    <row r="106" spans="1:7" s="23" customFormat="1" ht="25.5" hidden="1" x14ac:dyDescent="0.2">
      <c r="A106" s="29"/>
      <c r="B106" s="72" t="s">
        <v>95</v>
      </c>
      <c r="C106" s="68">
        <v>0</v>
      </c>
      <c r="D106" s="38">
        <v>0</v>
      </c>
      <c r="E106" s="69" t="s">
        <v>96</v>
      </c>
      <c r="F106" s="39"/>
      <c r="G106" s="47">
        <v>0</v>
      </c>
    </row>
    <row r="107" spans="1:7" s="23" customFormat="1" x14ac:dyDescent="0.2">
      <c r="A107" s="29"/>
      <c r="B107" s="34" t="s">
        <v>97</v>
      </c>
      <c r="C107" s="38"/>
      <c r="D107" s="38"/>
      <c r="E107" s="38"/>
      <c r="F107" s="67"/>
      <c r="G107" s="62"/>
    </row>
    <row r="108" spans="1:7" s="23" customFormat="1" ht="24" x14ac:dyDescent="0.2">
      <c r="A108" s="29"/>
      <c r="B108" s="73" t="s">
        <v>98</v>
      </c>
      <c r="C108" s="74">
        <v>6</v>
      </c>
      <c r="D108" s="61">
        <v>1</v>
      </c>
      <c r="E108" s="62" t="s">
        <v>43</v>
      </c>
      <c r="F108" s="63"/>
      <c r="G108" s="47">
        <v>187.71</v>
      </c>
    </row>
    <row r="109" spans="1:7" s="23" customFormat="1" ht="24" hidden="1" x14ac:dyDescent="0.2">
      <c r="A109" s="29"/>
      <c r="B109" s="73" t="s">
        <v>99</v>
      </c>
      <c r="C109" s="74">
        <v>0</v>
      </c>
      <c r="D109" s="61">
        <v>0</v>
      </c>
      <c r="E109" s="62" t="s">
        <v>43</v>
      </c>
      <c r="F109" s="63"/>
      <c r="G109" s="47">
        <v>0</v>
      </c>
    </row>
    <row r="110" spans="1:7" s="23" customFormat="1" x14ac:dyDescent="0.2">
      <c r="A110" s="29"/>
      <c r="B110" s="73" t="s">
        <v>100</v>
      </c>
      <c r="C110" s="74">
        <v>10</v>
      </c>
      <c r="D110" s="61">
        <v>192</v>
      </c>
      <c r="E110" s="62" t="s">
        <v>38</v>
      </c>
      <c r="F110" s="63"/>
      <c r="G110" s="47">
        <v>1386.78</v>
      </c>
    </row>
    <row r="111" spans="1:7" s="23" customFormat="1" ht="13.5" customHeight="1" x14ac:dyDescent="0.2">
      <c r="A111" s="29"/>
      <c r="B111" s="75" t="s">
        <v>101</v>
      </c>
      <c r="C111" s="74">
        <v>10</v>
      </c>
      <c r="D111" s="61">
        <v>96</v>
      </c>
      <c r="E111" s="62" t="s">
        <v>38</v>
      </c>
      <c r="F111" s="63"/>
      <c r="G111" s="47">
        <v>2794.72</v>
      </c>
    </row>
    <row r="112" spans="1:7" s="23" customFormat="1" ht="24" x14ac:dyDescent="0.2">
      <c r="A112" s="29"/>
      <c r="B112" s="73" t="s">
        <v>102</v>
      </c>
      <c r="C112" s="74">
        <v>1</v>
      </c>
      <c r="D112" s="97">
        <v>3.8399999999999997E-2</v>
      </c>
      <c r="E112" s="62" t="s">
        <v>103</v>
      </c>
      <c r="F112" s="63"/>
      <c r="G112" s="47">
        <v>93.87</v>
      </c>
    </row>
    <row r="113" spans="1:10" s="23" customFormat="1" ht="13.5" customHeight="1" x14ac:dyDescent="0.2">
      <c r="A113" s="29"/>
      <c r="B113" s="73" t="s">
        <v>104</v>
      </c>
      <c r="C113" s="74">
        <v>10</v>
      </c>
      <c r="D113" s="61">
        <v>1.92</v>
      </c>
      <c r="E113" s="62" t="s">
        <v>38</v>
      </c>
      <c r="F113" s="63"/>
      <c r="G113" s="47">
        <v>21.77</v>
      </c>
    </row>
    <row r="114" spans="1:10" s="23" customFormat="1" ht="24" x14ac:dyDescent="0.2">
      <c r="A114" s="29"/>
      <c r="B114" s="73" t="s">
        <v>105</v>
      </c>
      <c r="C114" s="74">
        <v>2</v>
      </c>
      <c r="D114" s="61">
        <v>1.92</v>
      </c>
      <c r="E114" s="62" t="s">
        <v>38</v>
      </c>
      <c r="F114" s="63"/>
      <c r="G114" s="47">
        <v>46.92</v>
      </c>
    </row>
    <row r="115" spans="1:10" s="23" customFormat="1" x14ac:dyDescent="0.2">
      <c r="A115" s="29"/>
      <c r="B115" s="73" t="s">
        <v>106</v>
      </c>
      <c r="C115" s="74">
        <v>2</v>
      </c>
      <c r="D115" s="61">
        <v>1.92</v>
      </c>
      <c r="E115" s="62" t="s">
        <v>38</v>
      </c>
      <c r="F115" s="63"/>
      <c r="G115" s="47">
        <v>93.87</v>
      </c>
    </row>
    <row r="116" spans="1:10" s="23" customFormat="1" x14ac:dyDescent="0.2">
      <c r="A116" s="29"/>
      <c r="B116" s="73" t="s">
        <v>107</v>
      </c>
      <c r="C116" s="74">
        <v>7</v>
      </c>
      <c r="D116" s="61">
        <v>192</v>
      </c>
      <c r="E116" s="62" t="s">
        <v>38</v>
      </c>
      <c r="F116" s="63"/>
      <c r="G116" s="47">
        <v>497.28</v>
      </c>
    </row>
    <row r="117" spans="1:10" s="23" customFormat="1" ht="24" x14ac:dyDescent="0.2">
      <c r="A117" s="29"/>
      <c r="B117" s="73" t="s">
        <v>108</v>
      </c>
      <c r="C117" s="74">
        <v>6</v>
      </c>
      <c r="D117" s="61">
        <v>96</v>
      </c>
      <c r="E117" s="62" t="s">
        <v>38</v>
      </c>
      <c r="F117" s="63"/>
      <c r="G117" s="47">
        <v>1595.64</v>
      </c>
    </row>
    <row r="118" spans="1:10" s="23" customFormat="1" hidden="1" x14ac:dyDescent="0.2">
      <c r="A118" s="29"/>
      <c r="B118" s="73" t="s">
        <v>109</v>
      </c>
      <c r="C118" s="74">
        <v>0</v>
      </c>
      <c r="D118" s="61">
        <v>0.98999999999999988</v>
      </c>
      <c r="E118" s="62" t="s">
        <v>103</v>
      </c>
      <c r="F118" s="63"/>
      <c r="G118" s="47"/>
    </row>
    <row r="119" spans="1:10" s="23" customFormat="1" hidden="1" x14ac:dyDescent="0.2">
      <c r="A119" s="29"/>
      <c r="B119" s="73" t="s">
        <v>110</v>
      </c>
      <c r="C119" s="74">
        <v>0</v>
      </c>
      <c r="D119" s="61">
        <v>0.98999999999999988</v>
      </c>
      <c r="E119" s="62" t="s">
        <v>103</v>
      </c>
      <c r="F119" s="63"/>
      <c r="G119" s="47"/>
    </row>
    <row r="120" spans="1:10" s="23" customFormat="1" x14ac:dyDescent="0.2">
      <c r="A120" s="29"/>
      <c r="B120" s="73" t="s">
        <v>111</v>
      </c>
      <c r="C120" s="74">
        <v>1</v>
      </c>
      <c r="D120" s="61">
        <v>70</v>
      </c>
      <c r="E120" s="62" t="s">
        <v>38</v>
      </c>
      <c r="F120" s="63"/>
      <c r="G120" s="47">
        <v>703.95</v>
      </c>
    </row>
    <row r="121" spans="1:10" s="23" customFormat="1" ht="24" hidden="1" x14ac:dyDescent="0.2">
      <c r="A121" s="29"/>
      <c r="B121" s="73" t="s">
        <v>112</v>
      </c>
      <c r="C121" s="74">
        <v>0</v>
      </c>
      <c r="D121" s="61">
        <v>0</v>
      </c>
      <c r="E121" s="62">
        <v>0</v>
      </c>
      <c r="F121" s="63"/>
      <c r="G121" s="47">
        <v>0</v>
      </c>
    </row>
    <row r="122" spans="1:10" s="23" customFormat="1" x14ac:dyDescent="0.2">
      <c r="A122" s="29"/>
      <c r="B122" s="73" t="s">
        <v>113</v>
      </c>
      <c r="C122" s="74">
        <v>109</v>
      </c>
      <c r="D122" s="61">
        <v>1</v>
      </c>
      <c r="E122" s="62" t="s">
        <v>43</v>
      </c>
      <c r="F122" s="63"/>
      <c r="G122" s="47">
        <v>1548.7199999999998</v>
      </c>
      <c r="H122" s="77"/>
      <c r="I122" s="77"/>
      <c r="J122" s="77"/>
    </row>
    <row r="123" spans="1:10" s="23" customFormat="1" hidden="1" x14ac:dyDescent="0.2">
      <c r="A123" s="29"/>
      <c r="B123" s="73" t="s">
        <v>114</v>
      </c>
      <c r="C123" s="74">
        <v>0</v>
      </c>
      <c r="D123" s="61">
        <v>0</v>
      </c>
      <c r="E123" s="62">
        <v>0</v>
      </c>
      <c r="F123" s="63"/>
      <c r="G123" s="47">
        <v>0</v>
      </c>
      <c r="H123" s="77">
        <v>0</v>
      </c>
    </row>
    <row r="124" spans="1:10" s="23" customFormat="1" x14ac:dyDescent="0.2">
      <c r="A124" s="29"/>
      <c r="B124" s="73" t="s">
        <v>115</v>
      </c>
      <c r="C124" s="74">
        <v>12</v>
      </c>
      <c r="D124" s="61">
        <v>33</v>
      </c>
      <c r="E124" s="62" t="s">
        <v>38</v>
      </c>
      <c r="F124" s="63"/>
      <c r="G124" s="47">
        <v>1220.18</v>
      </c>
    </row>
    <row r="125" spans="1:10" s="23" customFormat="1" ht="13.5" hidden="1" customHeight="1" x14ac:dyDescent="0.2">
      <c r="A125" s="29"/>
      <c r="B125" s="73">
        <v>0</v>
      </c>
      <c r="C125" s="74">
        <v>0</v>
      </c>
      <c r="D125" s="61">
        <v>0</v>
      </c>
      <c r="E125" s="62">
        <v>0</v>
      </c>
      <c r="F125" s="63">
        <v>0</v>
      </c>
      <c r="G125" s="47"/>
    </row>
    <row r="126" spans="1:10" s="23" customFormat="1" hidden="1" x14ac:dyDescent="0.2">
      <c r="A126" s="29"/>
      <c r="B126" s="73"/>
      <c r="C126" s="76"/>
      <c r="D126" s="63"/>
      <c r="E126" s="62"/>
      <c r="F126" s="63"/>
      <c r="G126" s="47"/>
      <c r="H126" s="77"/>
    </row>
    <row r="127" spans="1:10" s="23" customFormat="1" x14ac:dyDescent="0.2">
      <c r="A127" s="29"/>
      <c r="B127" s="78" t="s">
        <v>116</v>
      </c>
      <c r="C127" s="76"/>
      <c r="D127" s="63"/>
      <c r="E127" s="62"/>
      <c r="F127" s="63"/>
      <c r="G127" s="47"/>
      <c r="H127" s="77"/>
    </row>
    <row r="128" spans="1:10" s="23" customFormat="1" hidden="1" x14ac:dyDescent="0.2">
      <c r="A128" s="29"/>
      <c r="B128" s="73"/>
      <c r="C128" s="74"/>
      <c r="D128" s="62"/>
      <c r="E128" s="62"/>
      <c r="F128" s="63"/>
      <c r="G128" s="47"/>
      <c r="H128" s="77"/>
    </row>
    <row r="129" spans="1:10" s="23" customFormat="1" ht="24" x14ac:dyDescent="0.2">
      <c r="A129" s="29"/>
      <c r="B129" s="51" t="s">
        <v>130</v>
      </c>
      <c r="C129" s="36">
        <v>55</v>
      </c>
      <c r="D129" s="38">
        <v>192</v>
      </c>
      <c r="E129" s="62" t="s">
        <v>38</v>
      </c>
      <c r="F129" s="39"/>
      <c r="G129" s="47">
        <v>4118.3999999999996</v>
      </c>
      <c r="H129" s="77"/>
    </row>
    <row r="130" spans="1:10" s="23" customFormat="1" ht="24" hidden="1" x14ac:dyDescent="0.2">
      <c r="A130" s="29"/>
      <c r="B130" s="51" t="s">
        <v>112</v>
      </c>
      <c r="C130" s="36">
        <v>0</v>
      </c>
      <c r="D130" s="38">
        <v>0</v>
      </c>
      <c r="E130" s="62" t="s">
        <v>38</v>
      </c>
      <c r="F130" s="39"/>
      <c r="G130" s="47">
        <v>0</v>
      </c>
      <c r="H130" s="77"/>
    </row>
    <row r="131" spans="1:10" s="23" customFormat="1" x14ac:dyDescent="0.2">
      <c r="A131" s="29"/>
      <c r="B131" s="51" t="s">
        <v>113</v>
      </c>
      <c r="C131" s="36">
        <v>110</v>
      </c>
      <c r="D131" s="38">
        <v>1</v>
      </c>
      <c r="E131" s="62" t="s">
        <v>43</v>
      </c>
      <c r="F131" s="39"/>
      <c r="G131" s="47">
        <v>1567.89</v>
      </c>
    </row>
    <row r="132" spans="1:10" s="23" customFormat="1" hidden="1" x14ac:dyDescent="0.2">
      <c r="A132" s="29"/>
      <c r="B132" s="51" t="s">
        <v>131</v>
      </c>
      <c r="C132" s="36">
        <v>0</v>
      </c>
      <c r="D132" s="38">
        <v>0</v>
      </c>
      <c r="E132" s="62" t="s">
        <v>38</v>
      </c>
      <c r="F132" s="39"/>
      <c r="G132" s="47">
        <v>0</v>
      </c>
      <c r="H132" s="77"/>
      <c r="I132" s="77"/>
      <c r="J132" s="79"/>
    </row>
    <row r="133" spans="1:10" s="23" customFormat="1" x14ac:dyDescent="0.2">
      <c r="A133" s="29"/>
      <c r="B133" s="51" t="s">
        <v>132</v>
      </c>
      <c r="C133" s="36">
        <v>51</v>
      </c>
      <c r="D133" s="38">
        <v>784</v>
      </c>
      <c r="E133" s="62" t="s">
        <v>38</v>
      </c>
      <c r="F133" s="39"/>
      <c r="G133" s="47">
        <v>14394.24</v>
      </c>
      <c r="H133" s="77"/>
    </row>
    <row r="134" spans="1:10" s="23" customFormat="1" ht="24" x14ac:dyDescent="0.2">
      <c r="A134" s="29"/>
      <c r="B134" s="51" t="s">
        <v>133</v>
      </c>
      <c r="C134" s="36">
        <v>2</v>
      </c>
      <c r="D134" s="38">
        <v>784</v>
      </c>
      <c r="E134" s="62" t="s">
        <v>38</v>
      </c>
      <c r="F134" s="39"/>
      <c r="G134" s="47">
        <v>7510.72</v>
      </c>
      <c r="H134" s="77"/>
    </row>
    <row r="135" spans="1:10" s="23" customFormat="1" x14ac:dyDescent="0.2">
      <c r="A135" s="29"/>
      <c r="B135" s="51" t="s">
        <v>134</v>
      </c>
      <c r="C135" s="36">
        <v>2</v>
      </c>
      <c r="D135" s="38">
        <v>784</v>
      </c>
      <c r="E135" s="62" t="s">
        <v>38</v>
      </c>
      <c r="F135" s="39"/>
      <c r="G135" s="47">
        <v>1066.24</v>
      </c>
      <c r="H135" s="77"/>
    </row>
    <row r="136" spans="1:10" s="23" customFormat="1" x14ac:dyDescent="0.2">
      <c r="A136" s="29"/>
      <c r="B136" s="51" t="s">
        <v>135</v>
      </c>
      <c r="C136" s="36">
        <v>2</v>
      </c>
      <c r="D136" s="38">
        <v>784</v>
      </c>
      <c r="E136" s="62" t="s">
        <v>38</v>
      </c>
      <c r="F136" s="39"/>
      <c r="G136" s="47">
        <v>658.56</v>
      </c>
      <c r="H136" s="77"/>
    </row>
    <row r="137" spans="1:10" s="23" customFormat="1" hidden="1" x14ac:dyDescent="0.2">
      <c r="A137" s="29"/>
      <c r="B137" s="51" t="s">
        <v>114</v>
      </c>
      <c r="C137" s="36">
        <v>0</v>
      </c>
      <c r="D137" s="38">
        <v>0</v>
      </c>
      <c r="E137" s="62" t="s">
        <v>38</v>
      </c>
      <c r="F137" s="39"/>
      <c r="G137" s="47">
        <v>0</v>
      </c>
      <c r="H137" s="77"/>
    </row>
    <row r="138" spans="1:10" s="23" customFormat="1" x14ac:dyDescent="0.2">
      <c r="A138" s="29"/>
      <c r="B138" s="51" t="s">
        <v>115</v>
      </c>
      <c r="C138" s="36">
        <v>19</v>
      </c>
      <c r="D138" s="38">
        <v>33</v>
      </c>
      <c r="E138" s="62" t="s">
        <v>38</v>
      </c>
      <c r="F138" s="39"/>
      <c r="G138" s="47">
        <v>445.17</v>
      </c>
      <c r="H138" s="77"/>
    </row>
    <row r="139" spans="1:10" s="23" customFormat="1" hidden="1" x14ac:dyDescent="0.2">
      <c r="A139" s="29"/>
      <c r="B139" s="51" t="s">
        <v>136</v>
      </c>
      <c r="C139" s="36">
        <v>8</v>
      </c>
      <c r="D139" s="38">
        <v>0</v>
      </c>
      <c r="E139" s="62" t="s">
        <v>43</v>
      </c>
      <c r="F139" s="39"/>
      <c r="G139" s="47"/>
      <c r="H139" s="77"/>
    </row>
    <row r="140" spans="1:10" s="23" customFormat="1" hidden="1" x14ac:dyDescent="0.2">
      <c r="A140" s="29"/>
      <c r="B140" s="51" t="s">
        <v>137</v>
      </c>
      <c r="C140" s="36">
        <v>1.4000000000000001</v>
      </c>
      <c r="D140" s="38">
        <v>1.3</v>
      </c>
      <c r="E140" s="62"/>
      <c r="F140" s="39"/>
      <c r="G140" s="47"/>
    </row>
    <row r="141" spans="1:10" s="23" customFormat="1" hidden="1" x14ac:dyDescent="0.2">
      <c r="A141" s="29"/>
      <c r="B141" s="51">
        <v>0</v>
      </c>
      <c r="C141" s="36">
        <v>0</v>
      </c>
      <c r="D141" s="38">
        <v>0</v>
      </c>
      <c r="E141" s="62"/>
      <c r="F141" s="39"/>
      <c r="G141" s="47">
        <v>0</v>
      </c>
      <c r="H141" s="77">
        <f>G141</f>
        <v>0</v>
      </c>
    </row>
    <row r="142" spans="1:10" s="23" customFormat="1" x14ac:dyDescent="0.2">
      <c r="A142" s="29"/>
      <c r="B142" s="80" t="s">
        <v>117</v>
      </c>
      <c r="C142" s="69"/>
      <c r="D142" s="38"/>
      <c r="E142" s="38"/>
      <c r="F142" s="39"/>
      <c r="G142" s="47"/>
    </row>
    <row r="143" spans="1:10" s="23" customFormat="1" ht="24" x14ac:dyDescent="0.2">
      <c r="A143" s="29"/>
      <c r="B143" s="51" t="s">
        <v>118</v>
      </c>
      <c r="C143" s="68">
        <v>12</v>
      </c>
      <c r="D143" s="38">
        <v>528.53</v>
      </c>
      <c r="E143" s="69" t="s">
        <v>119</v>
      </c>
      <c r="F143" s="39"/>
      <c r="G143" s="47">
        <v>7500.2</v>
      </c>
    </row>
    <row r="144" spans="1:10" s="23" customFormat="1" x14ac:dyDescent="0.2">
      <c r="A144" s="29"/>
      <c r="B144" s="80" t="s">
        <v>120</v>
      </c>
      <c r="C144" s="81"/>
      <c r="D144" s="38"/>
      <c r="E144" s="38"/>
      <c r="F144" s="39"/>
      <c r="G144" s="47"/>
    </row>
    <row r="145" spans="1:9" s="23" customFormat="1" ht="24" x14ac:dyDescent="0.2">
      <c r="A145" s="29"/>
      <c r="B145" s="51" t="s">
        <v>121</v>
      </c>
      <c r="C145" s="68">
        <f>C143</f>
        <v>12</v>
      </c>
      <c r="D145" s="38">
        <f>D143</f>
        <v>528.53</v>
      </c>
      <c r="E145" s="69" t="s">
        <v>119</v>
      </c>
      <c r="F145" s="39"/>
      <c r="G145" s="47">
        <v>19382.55</v>
      </c>
    </row>
    <row r="146" spans="1:9" s="88" customFormat="1" ht="12" x14ac:dyDescent="0.2">
      <c r="A146" s="82"/>
      <c r="B146" s="83"/>
      <c r="C146" s="38"/>
      <c r="D146" s="38"/>
      <c r="E146" s="84" t="s">
        <v>122</v>
      </c>
      <c r="F146" s="2"/>
      <c r="G146" s="85">
        <f>SUM(G25:G145)</f>
        <v>155273.454</v>
      </c>
      <c r="H146" s="86"/>
      <c r="I146" s="87"/>
    </row>
    <row r="147" spans="1:9" s="88" customFormat="1" ht="12" x14ac:dyDescent="0.2">
      <c r="A147" s="82"/>
      <c r="B147" s="89"/>
      <c r="C147" s="90"/>
      <c r="D147" s="90"/>
      <c r="E147" s="90"/>
      <c r="F147" s="91"/>
      <c r="G147" s="92"/>
    </row>
    <row r="148" spans="1:9" s="2" customFormat="1" x14ac:dyDescent="0.2">
      <c r="A148" s="93"/>
      <c r="B148" s="89"/>
      <c r="C148" s="90"/>
      <c r="D148" s="90"/>
      <c r="E148" s="90"/>
      <c r="F148" s="91"/>
      <c r="G148" s="95" t="s">
        <v>123</v>
      </c>
    </row>
  </sheetData>
  <mergeCells count="16">
    <mergeCell ref="C23:D23"/>
    <mergeCell ref="B24:G24"/>
    <mergeCell ref="B49:E49"/>
    <mergeCell ref="B68:E68"/>
    <mergeCell ref="A15:G15"/>
    <mergeCell ref="A16:G16"/>
    <mergeCell ref="A17:G17"/>
    <mergeCell ref="A18:B18"/>
    <mergeCell ref="A20:G20"/>
    <mergeCell ref="B21:G21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К14</vt:lpstr>
      <vt:lpstr>'2.8'!Область_печати</vt:lpstr>
      <vt:lpstr>К14!Область_печати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2020-03-30T07:52:41Z</cp:lastPrinted>
  <dcterms:created xsi:type="dcterms:W3CDTF">2020-03-27T03:21:06Z</dcterms:created>
  <dcterms:modified xsi:type="dcterms:W3CDTF">2020-03-30T07:52:47Z</dcterms:modified>
</cp:coreProperties>
</file>